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65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<sst xmlns="http://schemas.openxmlformats.org/spreadsheetml/2006/main" count="58" uniqueCount="56">
  <si>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</si>
  <si>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</si>
  <si>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</si>
  <si>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</si>
  <si>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</si>
  <si>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</si>
  <si>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</si>
  <si>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</si>
  <si>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</si>
  <si>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</si>
  <si>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</si>
  <si>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</si>
  <si>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</si>
  <si>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</si>
  <si>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</si>
  <si>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</si>
  <si>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</si>
  <si>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</si>
  <si>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</si>
  <si>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</si>
  <si>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</si>
  <si>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</si>
  <si>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</si>
  <si>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</si>
  <si>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</si>
  <si>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</si>
  <si>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</si>
  <si>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</si>
  <si>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</si>
  <si>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</si>
  <si>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</si>
  <si>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</si>
  <si>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</si>
  <si>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</si>
  <si>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</si>
  <si>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</si>
  <si>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</si>
  <si>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</si>
  <si>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</si>
  <si>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</si>
  <si>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</si>
  <si>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</si>
  <si>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</si>
  <si>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</si>
  <si>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</si>
  <si>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</si>
  <si>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</si>
  <si>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</si>
  <si>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</si>
  <si>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</si>
  <si>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</si>
  <si>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</si>
  <si>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</si>
  <si>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</si>
  <si>
    <t>Sijoitusrahastot 2007, 3. neljännes, 1 000 euroa</t>
  </si>
  <si>
    <t>Placeringsfonder 2007, 3:e kvartal, 1 000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</si>
</sst>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54</v>
      </c>
      <c r="C1" s="48"/>
      <c r="D1" s="48"/>
      <c r="E1" s="52"/>
      <c r="F1" s="35"/>
      <c r="G1" s="35"/>
      <c r="I1" s="56"/>
      <c r="J1" s="56" t="s">
        <v>52</v>
      </c>
    </row>
    <row r="2" spans="1:15" ht="12" customHeight="1">
      <c r="A2" s="54" t="s">
        <v>55</v>
      </c>
      <c r="B2" s="45"/>
      <c r="C2" s="45"/>
      <c r="D2" s="45"/>
      <c r="E2" s="46"/>
      <c r="F2" s="47"/>
      <c r="G2" s="47"/>
      <c r="H2" s="47"/>
      <c r="I2" s="55"/>
      <c r="J2" s="55" t="s">
        <v>53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51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48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4229496.87976</v>
      </c>
      <c r="D15" s="38">
        <v>5860.044</v>
      </c>
      <c r="E15" s="38">
        <v>169686.09084</v>
      </c>
      <c r="F15" s="39">
        <v>3133631.41357</v>
      </c>
      <c r="G15" s="39">
        <v>87319.38374</v>
      </c>
      <c r="H15" s="38">
        <v>753614.871480747</v>
      </c>
      <c r="I15" s="53">
        <f aca="true" t="shared" si="0" ref="I15:I27">SUM(C15:H15)</f>
        <v>8379608.683390747</v>
      </c>
      <c r="J15" s="6">
        <f>(100*I15/I$29)</f>
        <v>12.429669530217005</v>
      </c>
    </row>
    <row r="16" spans="1:10" ht="12" customHeight="1">
      <c r="A16" s="2" t="s">
        <v>22</v>
      </c>
      <c r="B16" s="23" t="s">
        <v>38</v>
      </c>
      <c r="C16" s="38">
        <v>71558.68932</v>
      </c>
      <c r="D16" s="38">
        <v>36232.826</v>
      </c>
      <c r="E16" s="38">
        <v>117535.11514</v>
      </c>
      <c r="F16" s="38">
        <v>3442862.43011</v>
      </c>
      <c r="G16" s="38">
        <v>11698.86028</v>
      </c>
      <c r="H16" s="38">
        <v>410254.102920541</v>
      </c>
      <c r="I16" s="53">
        <f t="shared" si="0"/>
        <v>4090142.0237705414</v>
      </c>
      <c r="J16" s="6">
        <f>(100*I16/I$29)</f>
        <v>6.067003318172746</v>
      </c>
    </row>
    <row r="17" spans="1:10" ht="12" customHeight="1">
      <c r="A17" s="2" t="s">
        <v>23</v>
      </c>
      <c r="B17" s="18" t="s">
        <v>13</v>
      </c>
      <c r="C17" s="38">
        <v>37647.564</v>
      </c>
      <c r="D17" s="38">
        <v>536755.76352</v>
      </c>
      <c r="E17" s="38">
        <v>6537.88</v>
      </c>
      <c r="F17" s="38">
        <v>7135</v>
      </c>
      <c r="G17" s="39">
        <v>0</v>
      </c>
      <c r="H17" s="38">
        <v>2492161.10685</v>
      </c>
      <c r="I17" s="53">
        <f t="shared" si="0"/>
        <v>3080237.3143700003</v>
      </c>
      <c r="J17" s="6">
        <f aca="true" t="shared" si="1" ref="J17:J27">(100*I17/I$29)</f>
        <v>4.568988044531212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0</v>
      </c>
      <c r="D19" s="38">
        <v>2979.39</v>
      </c>
      <c r="E19" s="38">
        <v>88730.17227</v>
      </c>
      <c r="F19" s="40">
        <v>112369.75009</v>
      </c>
      <c r="G19" s="39">
        <v>1995.24</v>
      </c>
      <c r="H19" s="3">
        <v>21891.669</v>
      </c>
      <c r="I19" s="53">
        <f>SUM(C19:H19)</f>
        <v>227966.22135999997</v>
      </c>
      <c r="J19" s="6">
        <f>(100*I19/I$29)</f>
        <v>0.3381476274868868</v>
      </c>
    </row>
    <row r="20" spans="1:10" ht="12" customHeight="1">
      <c r="A20" s="2" t="s">
        <v>25</v>
      </c>
      <c r="B20" s="23" t="s">
        <v>31</v>
      </c>
      <c r="C20" s="38">
        <v>213478.42059</v>
      </c>
      <c r="D20" s="38">
        <v>2423721.71499</v>
      </c>
      <c r="E20" s="38">
        <v>37111.2774</v>
      </c>
      <c r="F20" s="38">
        <v>204241.11032</v>
      </c>
      <c r="G20" s="38">
        <v>8361.78</v>
      </c>
      <c r="H20" s="38">
        <v>2745556.50505</v>
      </c>
      <c r="I20" s="53">
        <f t="shared" si="0"/>
        <v>5632470.808349999</v>
      </c>
      <c r="J20" s="6">
        <f t="shared" si="1"/>
        <v>8.354775674089806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0</v>
      </c>
      <c r="D22" s="39">
        <v>0</v>
      </c>
      <c r="E22" s="39">
        <v>0</v>
      </c>
      <c r="F22" s="40">
        <v>0</v>
      </c>
      <c r="G22" s="40">
        <v>0</v>
      </c>
      <c r="H22" s="38">
        <v>0</v>
      </c>
      <c r="I22" s="53">
        <f t="shared" si="0"/>
        <v>0</v>
      </c>
      <c r="J22" s="6">
        <f>(100*I22/I$29)</f>
        <v>0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4788.60689</v>
      </c>
      <c r="F23" s="38">
        <v>0</v>
      </c>
      <c r="G23" s="38">
        <v>0</v>
      </c>
      <c r="H23" s="38">
        <v>0</v>
      </c>
      <c r="I23" s="53">
        <f t="shared" si="0"/>
        <v>4788.60689</v>
      </c>
      <c r="J23" s="6">
        <f t="shared" si="1"/>
        <v>0.007103052588934924</v>
      </c>
    </row>
    <row r="24" spans="1:10" ht="12" customHeight="1">
      <c r="A24" s="2" t="s">
        <v>36</v>
      </c>
      <c r="B24" s="18" t="s">
        <v>39</v>
      </c>
      <c r="C24" s="39">
        <v>197.808</v>
      </c>
      <c r="D24" s="38">
        <v>6683.46</v>
      </c>
      <c r="E24" s="38">
        <v>414295.6084</v>
      </c>
      <c r="F24" s="38">
        <v>41488.924</v>
      </c>
      <c r="G24" s="38">
        <v>892.62</v>
      </c>
      <c r="H24" s="38">
        <v>157485.344013006</v>
      </c>
      <c r="I24" s="53">
        <f t="shared" si="0"/>
        <v>621043.764413006</v>
      </c>
      <c r="J24" s="6">
        <f t="shared" si="1"/>
        <v>0.9212087398253092</v>
      </c>
    </row>
    <row r="25" spans="1:10" ht="12" customHeight="1">
      <c r="A25" s="2" t="s">
        <v>37</v>
      </c>
      <c r="B25" s="18" t="s">
        <v>47</v>
      </c>
      <c r="C25" s="39">
        <v>1243.902</v>
      </c>
      <c r="D25" s="38">
        <v>1975.604</v>
      </c>
      <c r="E25" s="38">
        <v>0</v>
      </c>
      <c r="F25" s="38">
        <v>65850.08051</v>
      </c>
      <c r="G25" s="38">
        <v>198.784</v>
      </c>
      <c r="H25" s="38">
        <v>41822.57435</v>
      </c>
      <c r="I25" s="53">
        <f t="shared" si="0"/>
        <v>111090.94485999999</v>
      </c>
      <c r="J25" s="6">
        <f t="shared" si="1"/>
        <v>0.16478379654485478</v>
      </c>
    </row>
    <row r="26" spans="1:10" ht="12" customHeight="1">
      <c r="A26" s="2" t="s">
        <v>28</v>
      </c>
      <c r="B26" s="18" t="s">
        <v>34</v>
      </c>
      <c r="C26" s="38">
        <v>3741141.41607</v>
      </c>
      <c r="D26" s="38">
        <v>3269211.95737209</v>
      </c>
      <c r="E26" s="38">
        <v>6270043.78755</v>
      </c>
      <c r="F26" s="38">
        <v>5592658.66683</v>
      </c>
      <c r="G26" s="38">
        <v>79771.27012</v>
      </c>
      <c r="H26" s="38">
        <v>2245893.1375</v>
      </c>
      <c r="I26" s="53">
        <f t="shared" si="0"/>
        <v>21198720.235442087</v>
      </c>
      <c r="J26" s="6">
        <f t="shared" si="1"/>
        <v>31.44455749017729</v>
      </c>
    </row>
    <row r="27" spans="1:10" ht="12" customHeight="1">
      <c r="A27" s="2" t="s">
        <v>43</v>
      </c>
      <c r="B27" s="18" t="s">
        <v>35</v>
      </c>
      <c r="C27" s="38">
        <v>9805054.14588</v>
      </c>
      <c r="D27" s="38">
        <v>454657.21735</v>
      </c>
      <c r="E27" s="38">
        <v>3952912.21486</v>
      </c>
      <c r="F27" s="38">
        <v>6817707.81277664</v>
      </c>
      <c r="G27" s="38">
        <v>27235.02664</v>
      </c>
      <c r="H27" s="38">
        <v>3012547.38915993</v>
      </c>
      <c r="I27" s="53">
        <f t="shared" si="0"/>
        <v>24070113.80666657</v>
      </c>
      <c r="J27" s="6">
        <f t="shared" si="1"/>
        <v>35.70376272636596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49</v>
      </c>
      <c r="C29" s="41">
        <f aca="true" t="shared" si="2" ref="C29:I29">SUM(C15:C27)</f>
        <v>18099818.825620003</v>
      </c>
      <c r="D29" s="41">
        <f t="shared" si="2"/>
        <v>6738077.977232088</v>
      </c>
      <c r="E29" s="41">
        <f t="shared" si="2"/>
        <v>11061640.753349999</v>
      </c>
      <c r="F29" s="41">
        <f t="shared" si="2"/>
        <v>19417945.18820664</v>
      </c>
      <c r="G29" s="41">
        <f t="shared" si="2"/>
        <v>217472.96478</v>
      </c>
      <c r="H29" s="43">
        <f t="shared" si="2"/>
        <v>11881226.700324222</v>
      </c>
      <c r="I29" s="43">
        <f t="shared" si="2"/>
        <v>67416182.40951295</v>
      </c>
      <c r="J29" s="28">
        <f>100*I29/I$29</f>
        <v>100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2871.576</v>
      </c>
      <c r="D31" s="40">
        <v>36232.826</v>
      </c>
      <c r="E31" s="40">
        <v>62826.69002</v>
      </c>
      <c r="F31" s="40">
        <v>2719748.45295</v>
      </c>
      <c r="G31" s="40">
        <v>10525.97328</v>
      </c>
      <c r="H31" s="40">
        <v>320274.441920541</v>
      </c>
      <c r="I31" s="38">
        <f>SUM(C31:H31)</f>
        <v>3152479.960170541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/>
      <c r="D33" s="42"/>
      <c r="E33" s="42"/>
      <c r="F33" s="42"/>
      <c r="G33" s="42"/>
      <c r="H33" s="42"/>
      <c r="I33" s="42"/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50</v>
      </c>
      <c r="C37" s="44">
        <v>19046054.21871</v>
      </c>
      <c r="D37" s="44">
        <v>6952285.01984</v>
      </c>
      <c r="E37" s="44">
        <v>10469785.15388</v>
      </c>
      <c r="F37" s="44">
        <v>19928725.01149</v>
      </c>
      <c r="G37" s="44">
        <v>312264.344</v>
      </c>
      <c r="H37" s="44">
        <v>12286608.775</v>
      </c>
      <c r="I37" s="44">
        <f>SUM(C37:H37)</f>
        <v>68995722.52292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Mirja Laine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