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<sst xmlns="http://schemas.openxmlformats.org/spreadsheetml/2006/main" count="37" uniqueCount="35">
  <si>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Tietoja lainattaessa lähteenä mainittava Tilastokeskus/ Taloudelliset olot</t>
  </si>
  <si>
    <t>milj.euroa</t>
  </si>
  <si>
    <t xml:space="preserve">      - Valtio</t>
  </si>
  <si>
    <t xml:space="preserve">      - Kunnat</t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</si>
  <si>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</si>
  <si>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</si>
  <si>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</si>
  <si>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</si>
  <si>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</si>
  <si>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</si>
  <si>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</si>
  <si>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</si>
  <si>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</si>
  <si>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</si>
  <si>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</si>
  <si>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</si>
  <si>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</si>
  <si>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</si>
  <si>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</si>
  <si>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t xml:space="preserve">      - Työeläkemaksut %</t>
  </si>
  <si>
    <t xml:space="preserve">      - Muut sosiaaliturvamaksut %</t>
  </si>
  <si>
    <t>6000 Muut verot %</t>
  </si>
  <si>
    <t>BRUTTOKANSANTUOTE, MH</t>
  </si>
  <si>
    <t xml:space="preserve">VEROASTE  OECD:N  VEROTILASTON MUKAAN      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</si>
  <si>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2</t>
    </r>
    <r>
      <rPr>
        <vertAlign val="superscript"/>
        <sz val="11"/>
        <color indexed="8"/>
        <rFont val="Arial"/>
        <family val="2"/>
      </rPr>
      <t>)</t>
    </r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</si>
  <si>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2</t>
    </r>
    <r>
      <rPr>
        <vertAlign val="superscript"/>
        <sz val="11"/>
        <color indexed="8"/>
        <rFont val="Arial"/>
        <family val="2"/>
      </rPr>
      <t>)</t>
    </r>
  </si>
  <si>
    <r>
      <t xml:space="preserve">5000 Tavaroista ja palveluista maksetut verot </t>
    </r>
    <r>
      <rPr>
        <b/>
        <vertAlign val="superscript"/>
        <sz val="11"/>
        <color indexed="8"/>
        <rFont val="Arial"/>
        <family val="2"/>
      </rPr>
      <t xml:space="preserve">  3</t>
    </r>
    <r>
      <rPr>
        <vertAlign val="superscript"/>
        <sz val="11"/>
        <color indexed="8"/>
        <rFont val="Arial"/>
        <family val="2"/>
      </rPr>
      <t>)</t>
    </r>
  </si>
  <si>
    <t>1000 + 4000 Tulo-ja omaisuusverot %</t>
  </si>
  <si>
    <t>2000 + 3000 Sosiaaliturvamaksut %</t>
  </si>
  <si>
    <t>5000 Tavaroista ja palveluista maksetut verot %</t>
  </si>
  <si>
    <r>
      <t xml:space="preserve">2) </t>
    </r>
    <r>
      <rPr>
        <sz val="11"/>
        <color indexed="8"/>
        <rFont val="Arial"/>
        <family val="2"/>
      </rPr>
      <t xml:space="preserve"> KEVA- ja SAVA-maksut on luokiteltu sosiaaliturvamaksuihin.</t>
    </r>
  </si>
  <si>
    <r>
      <t>3)</t>
    </r>
    <r>
      <rPr>
        <sz val="11"/>
        <color indexed="8"/>
        <rFont val="Arial"/>
        <family val="2"/>
      </rPr>
      <t xml:space="preserve"> Sisältää EU-tullit.</t>
    </r>
  </si>
  <si>
    <t>2004*</t>
  </si>
  <si>
    <r>
      <t xml:space="preserve">Tilastokeskus 31.3.2006 </t>
    </r>
    <r>
      <rPr>
        <b/>
        <vertAlign val="superscript"/>
        <sz val="12"/>
        <color indexed="8"/>
        <rFont val="Helvetica"/>
        <family val="2"/>
      </rPr>
      <t>(1</t>
    </r>
  </si>
  <si>
    <r>
      <t>1)</t>
    </r>
    <r>
      <rPr>
        <sz val="11"/>
        <color indexed="8"/>
        <rFont val="Arial"/>
        <family val="2"/>
      </rPr>
      <t xml:space="preserve">  Tiedot perustuvat kansantalouden tilinpidon 31.3.2006 julkaistuihin uudistettuihin aikasarjoihin. Verot ja veronluonteiset maksut -tilaston julkistuksen 1.3.2006 tiedot vuodelle 2005 eivät ole täysin vertailukelpoisia tämän aikasarjan kanssa. Uudistettujen aikasarjojen mukainen Verot ja veronluonteiset maksut -tilaston julkistus vuodelle 2005 on 13.7.2006.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</si>
</sst>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vertAlign val="superscript"/>
      <sz val="12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="75" zoomScaleNormal="75" workbookViewId="0" topLeftCell="M1">
      <selection activeCell="A53" sqref="A53"/>
    </sheetView>
  </sheetViews>
  <sheetFormatPr defaultColWidth="9.140625" defaultRowHeight="12.75"/>
  <cols>
    <col min="1" max="1" width="55.421875" style="0" customWidth="1"/>
  </cols>
  <sheetData>
    <row r="1" ht="14.25">
      <c r="A1" s="1"/>
    </row>
    <row r="2" ht="15">
      <c r="A2" s="2"/>
    </row>
    <row r="3" ht="15">
      <c r="A3" s="2"/>
    </row>
    <row r="4" ht="15.75">
      <c r="A4" s="3" t="s">
        <v>0</v>
      </c>
    </row>
    <row r="5" ht="18.75">
      <c r="A5" s="24" t="s">
        <v>33</v>
      </c>
    </row>
    <row r="6" ht="14.25">
      <c r="A6" s="4"/>
    </row>
    <row r="7" ht="18.75">
      <c r="A7" s="5" t="s">
        <v>23</v>
      </c>
    </row>
    <row r="8" ht="15">
      <c r="A8" s="6" t="s">
        <v>1</v>
      </c>
    </row>
    <row r="9" ht="15">
      <c r="A9" s="6"/>
    </row>
    <row r="10" spans="1:31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>
        <v>2003</v>
      </c>
      <c r="AE10" s="18" t="s">
        <v>32</v>
      </c>
    </row>
    <row r="11" spans="1:32" ht="17.25">
      <c r="A11" s="7" t="s">
        <v>24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D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>SUM(AE12:AE13)</f>
        <v>27236</v>
      </c>
      <c r="AF11" s="22"/>
    </row>
    <row r="12" spans="1:32" ht="14.25">
      <c r="A12" s="1" t="s">
        <v>2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13487</v>
      </c>
      <c r="AF12" s="22"/>
    </row>
    <row r="13" spans="1:32" ht="14.25">
      <c r="A13" s="1" t="s">
        <v>3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/>
    </row>
    <row r="14" spans="1:32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7.25">
      <c r="A15" s="6" t="s">
        <v>25</v>
      </c>
      <c r="B15" s="15">
        <f>B16+B19</f>
        <v>1500.2192009999999</v>
      </c>
      <c r="C15" s="15">
        <f aca="true" t="shared" si="2" ref="C15:AD15">C16+C19</f>
        <v>1846.5439013</v>
      </c>
      <c r="D15" s="15">
        <f t="shared" si="2"/>
        <v>2129.4487338</v>
      </c>
      <c r="E15" s="15">
        <f t="shared" si="2"/>
        <v>2056.8985322</v>
      </c>
      <c r="F15" s="15">
        <f t="shared" si="2"/>
        <v>2338.9257753</v>
      </c>
      <c r="G15" s="15">
        <f t="shared" si="2"/>
        <v>2797.52805459</v>
      </c>
      <c r="H15" s="15">
        <f t="shared" si="2"/>
        <v>3237.754899735</v>
      </c>
      <c r="I15" s="15">
        <f t="shared" si="2"/>
        <v>3385.1681879264997</v>
      </c>
      <c r="J15" s="15">
        <f t="shared" si="2"/>
        <v>3594.1681879264997</v>
      </c>
      <c r="K15" s="15">
        <f t="shared" si="2"/>
        <v>4228.75624356</v>
      </c>
      <c r="L15" s="15">
        <f t="shared" si="2"/>
        <v>5117.8540987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>AE16+AE19</f>
        <v>17766</v>
      </c>
      <c r="AF15" s="22"/>
    </row>
    <row r="16" spans="1:32" ht="14.25">
      <c r="A16" s="8" t="s">
        <v>4</v>
      </c>
      <c r="B16" s="19">
        <f>SUM(B17:B18)</f>
        <v>453</v>
      </c>
      <c r="C16" s="19">
        <f aca="true" t="shared" si="3" ref="C16:AD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>SUM(AE17:AE18)</f>
        <v>13330</v>
      </c>
      <c r="AF16" s="22"/>
    </row>
    <row r="17" spans="1:32" ht="14.25">
      <c r="A17" s="1" t="s">
        <v>5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10098</v>
      </c>
      <c r="AF17" s="22"/>
    </row>
    <row r="18" spans="1:32" ht="14.25">
      <c r="A18" s="1" t="s">
        <v>6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3232</v>
      </c>
      <c r="AF18" s="22"/>
    </row>
    <row r="19" spans="1:32" ht="14.25">
      <c r="A19" s="8" t="s">
        <v>7</v>
      </c>
      <c r="B19" s="19">
        <f>SUM(B20:B21)</f>
        <v>1047.2192009999999</v>
      </c>
      <c r="C19" s="19">
        <f aca="true" t="shared" si="4" ref="C19:AD19">SUM(C20:C21)</f>
        <v>1232.5439013</v>
      </c>
      <c r="D19" s="19">
        <f t="shared" si="4"/>
        <v>1314.4487338</v>
      </c>
      <c r="E19" s="19">
        <f t="shared" si="4"/>
        <v>1305.8985321999999</v>
      </c>
      <c r="F19" s="19">
        <f t="shared" si="4"/>
        <v>1360.9257753</v>
      </c>
      <c r="G19" s="19">
        <f t="shared" si="4"/>
        <v>1508.52805459</v>
      </c>
      <c r="H19" s="19">
        <f t="shared" si="4"/>
        <v>1671.754899735</v>
      </c>
      <c r="I19" s="19">
        <f t="shared" si="4"/>
        <v>1842.1681879265</v>
      </c>
      <c r="J19" s="19">
        <f t="shared" si="4"/>
        <v>2013.1681879265</v>
      </c>
      <c r="K19" s="19">
        <f t="shared" si="4"/>
        <v>2503.7562435600003</v>
      </c>
      <c r="L19" s="19">
        <f t="shared" si="4"/>
        <v>3044.8540986999997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>SUM(AE20:AE21)</f>
        <v>4436</v>
      </c>
      <c r="AF19" s="22"/>
    </row>
    <row r="20" spans="1:32" ht="14.25">
      <c r="A20" s="1" t="s">
        <v>5</v>
      </c>
      <c r="B20" s="22">
        <v>728.219201</v>
      </c>
      <c r="C20" s="22">
        <v>868.5439013</v>
      </c>
      <c r="D20" s="22">
        <v>923.4487338</v>
      </c>
      <c r="E20" s="22">
        <v>980.8985322</v>
      </c>
      <c r="F20" s="22">
        <v>970.9257752999999</v>
      </c>
      <c r="G20" s="22">
        <v>1056.52805459</v>
      </c>
      <c r="H20" s="22">
        <v>1153.754899735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3309</v>
      </c>
      <c r="AF20" s="22"/>
    </row>
    <row r="21" spans="1:32" ht="14.25">
      <c r="A21" s="1" t="s">
        <v>6</v>
      </c>
      <c r="B21" s="22">
        <v>319</v>
      </c>
      <c r="C21" s="22">
        <v>364</v>
      </c>
      <c r="D21" s="22">
        <v>391</v>
      </c>
      <c r="E21" s="22">
        <v>325</v>
      </c>
      <c r="F21" s="22">
        <v>390</v>
      </c>
      <c r="G21" s="22">
        <v>452</v>
      </c>
      <c r="H21" s="22">
        <v>518</v>
      </c>
      <c r="I21" s="22">
        <v>554</v>
      </c>
      <c r="J21" s="22">
        <v>603</v>
      </c>
      <c r="K21" s="22">
        <v>837</v>
      </c>
      <c r="L21" s="22">
        <v>1039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/>
    </row>
    <row r="22" spans="1:32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7.25">
      <c r="A23" s="6" t="s">
        <v>26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21133</v>
      </c>
      <c r="AF23" s="22"/>
    </row>
    <row r="24" spans="1:32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5">
      <c r="A25" s="6" t="s">
        <v>8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57</v>
      </c>
      <c r="AE25" s="22">
        <v>56</v>
      </c>
      <c r="AF25" s="22"/>
    </row>
    <row r="26" spans="1:32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5">
      <c r="A27" s="6" t="s">
        <v>9</v>
      </c>
      <c r="B27" s="15">
        <f>B25+B23+B15+B11</f>
        <v>6589.92223085824</v>
      </c>
      <c r="C27" s="15">
        <f aca="true" t="shared" si="5" ref="C27:AD27">C25+C23+C15+C11</f>
        <v>8202.533830897199</v>
      </c>
      <c r="D27" s="15">
        <f t="shared" si="5"/>
        <v>9042.762994884899</v>
      </c>
      <c r="E27" s="15">
        <f t="shared" si="5"/>
        <v>9165.4621568711</v>
      </c>
      <c r="F27" s="15">
        <f t="shared" si="5"/>
        <v>10232.9438351081</v>
      </c>
      <c r="G27" s="15">
        <f t="shared" si="5"/>
        <v>11894.806605465492</v>
      </c>
      <c r="H27" s="15">
        <f t="shared" si="5"/>
        <v>14196.731486483848</v>
      </c>
      <c r="I27" s="15">
        <f t="shared" si="5"/>
        <v>15599.144497831898</v>
      </c>
      <c r="J27" s="15">
        <f t="shared" si="5"/>
        <v>17235.6895067903</v>
      </c>
      <c r="K27" s="15">
        <f t="shared" si="5"/>
        <v>20089.9082207784</v>
      </c>
      <c r="L27" s="15">
        <f t="shared" si="5"/>
        <v>22812.744319268997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64187</v>
      </c>
      <c r="AE27" s="15">
        <f>AE25+AE23+AE15+AE11</f>
        <v>66191</v>
      </c>
      <c r="AF27" s="22"/>
    </row>
    <row r="28" spans="1:32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4.25">
      <c r="A29" s="1" t="s">
        <v>10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34824</v>
      </c>
      <c r="AE29" s="22">
        <v>35966</v>
      </c>
      <c r="AF29" s="22"/>
    </row>
    <row r="30" spans="1:32" ht="14.25">
      <c r="A30" s="1" t="s">
        <v>11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/>
    </row>
    <row r="31" spans="1:32" ht="14.25">
      <c r="A31" s="1" t="s">
        <v>12</v>
      </c>
      <c r="B31" s="22">
        <v>1347</v>
      </c>
      <c r="C31" s="22">
        <v>1639</v>
      </c>
      <c r="D31" s="22">
        <v>1914</v>
      </c>
      <c r="E31" s="22">
        <v>1847</v>
      </c>
      <c r="F31" s="22">
        <v>2255</v>
      </c>
      <c r="G31" s="22">
        <v>2776</v>
      </c>
      <c r="H31" s="22">
        <v>3228</v>
      </c>
      <c r="I31" s="22">
        <v>3385</v>
      </c>
      <c r="J31" s="22">
        <v>3594</v>
      </c>
      <c r="K31" s="22">
        <v>4182</v>
      </c>
      <c r="L31" s="22">
        <v>5005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16317</v>
      </c>
      <c r="AF31" s="22"/>
    </row>
    <row r="32" spans="1:32" ht="14.25">
      <c r="A32" s="10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/>
    </row>
    <row r="33" spans="1:32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5">
      <c r="A34" s="6" t="s">
        <v>22</v>
      </c>
      <c r="B34" s="22">
        <v>18045</v>
      </c>
      <c r="C34" s="22">
        <v>20474</v>
      </c>
      <c r="D34" s="22">
        <v>22527</v>
      </c>
      <c r="E34" s="22">
        <v>24882</v>
      </c>
      <c r="F34" s="22">
        <v>28864</v>
      </c>
      <c r="G34" s="22">
        <v>33322</v>
      </c>
      <c r="H34" s="22">
        <v>37665</v>
      </c>
      <c r="I34" s="22">
        <v>42368</v>
      </c>
      <c r="J34" s="22">
        <v>47216</v>
      </c>
      <c r="K34" s="22">
        <v>52824</v>
      </c>
      <c r="L34" s="22">
        <v>57499</v>
      </c>
      <c r="M34" s="22">
        <v>61864</v>
      </c>
      <c r="N34" s="22">
        <v>66814</v>
      </c>
      <c r="O34" s="22">
        <v>75712</v>
      </c>
      <c r="P34" s="22">
        <v>84780</v>
      </c>
      <c r="Q34" s="22">
        <v>89747</v>
      </c>
      <c r="R34" s="22">
        <v>85698</v>
      </c>
      <c r="S34" s="22">
        <v>83041</v>
      </c>
      <c r="T34" s="22">
        <v>83924</v>
      </c>
      <c r="U34" s="22">
        <v>88103</v>
      </c>
      <c r="V34" s="22">
        <v>95916</v>
      </c>
      <c r="W34" s="22">
        <v>99258</v>
      </c>
      <c r="X34" s="22">
        <v>107626</v>
      </c>
      <c r="Y34" s="22">
        <v>117111</v>
      </c>
      <c r="Z34" s="22">
        <v>122747</v>
      </c>
      <c r="AA34" s="22">
        <v>132272</v>
      </c>
      <c r="AB34" s="22">
        <v>139868</v>
      </c>
      <c r="AC34" s="22">
        <v>143974</v>
      </c>
      <c r="AD34" s="22">
        <v>145938</v>
      </c>
      <c r="AE34" s="22">
        <v>151935</v>
      </c>
      <c r="AF34" s="22"/>
    </row>
    <row r="35" ht="14.25">
      <c r="A35" s="1"/>
    </row>
    <row r="36" spans="1:31" ht="14.25">
      <c r="A36" s="11" t="s">
        <v>14</v>
      </c>
      <c r="B36" s="20">
        <f>B27/B34</f>
        <v>0.36519380608801555</v>
      </c>
      <c r="C36" s="20">
        <f aca="true" t="shared" si="6" ref="C36:AD36">C27/C34</f>
        <v>0.4006317197859333</v>
      </c>
      <c r="D36" s="20">
        <f t="shared" si="6"/>
        <v>0.4014188749005593</v>
      </c>
      <c r="E36" s="20">
        <f t="shared" si="6"/>
        <v>0.36835713193758945</v>
      </c>
      <c r="F36" s="20">
        <f t="shared" si="6"/>
        <v>0.354522721560009</v>
      </c>
      <c r="G36" s="20">
        <f t="shared" si="6"/>
        <v>0.35696556645655997</v>
      </c>
      <c r="H36" s="20">
        <f t="shared" si="6"/>
        <v>0.37692105367008755</v>
      </c>
      <c r="I36" s="20">
        <f t="shared" si="6"/>
        <v>0.36818222474112294</v>
      </c>
      <c r="J36" s="20">
        <f t="shared" si="6"/>
        <v>0.3650391711875275</v>
      </c>
      <c r="K36" s="20">
        <f t="shared" si="6"/>
        <v>0.3803178142658337</v>
      </c>
      <c r="L36" s="20">
        <f t="shared" si="6"/>
        <v>0.39675027947040814</v>
      </c>
      <c r="M36" s="20">
        <f t="shared" si="6"/>
        <v>0.4082946973000617</v>
      </c>
      <c r="N36" s="20">
        <f t="shared" si="6"/>
        <v>0.3929078986535463</v>
      </c>
      <c r="O36" s="20">
        <f t="shared" si="6"/>
        <v>0.4252847700518703</v>
      </c>
      <c r="P36" s="20">
        <f t="shared" si="6"/>
        <v>0.4210264788913776</v>
      </c>
      <c r="Q36" s="20">
        <f t="shared" si="6"/>
        <v>0.435112177966565</v>
      </c>
      <c r="R36" s="20">
        <f t="shared" si="6"/>
        <v>0.4510497082840678</v>
      </c>
      <c r="S36" s="20">
        <f t="shared" si="6"/>
        <v>0.44924956754639306</v>
      </c>
      <c r="T36" s="20">
        <f t="shared" si="6"/>
        <v>0.444227245385054</v>
      </c>
      <c r="U36" s="20">
        <f t="shared" si="6"/>
        <v>0.46884803785557927</v>
      </c>
      <c r="V36" s="20">
        <f t="shared" si="6"/>
        <v>0.4572059783534415</v>
      </c>
      <c r="W36" s="20">
        <f t="shared" si="6"/>
        <v>0.4698986692709404</v>
      </c>
      <c r="X36" s="20">
        <f t="shared" si="6"/>
        <v>0.4625504313375583</v>
      </c>
      <c r="Y36" s="20">
        <f t="shared" si="6"/>
        <v>0.46067471128609516</v>
      </c>
      <c r="Z36" s="20">
        <f t="shared" si="6"/>
        <v>0.45751986952636486</v>
      </c>
      <c r="AA36" s="20">
        <f t="shared" si="6"/>
        <v>0.4718942111269414</v>
      </c>
      <c r="AB36" s="20">
        <f t="shared" si="6"/>
        <v>0.4456653359440658</v>
      </c>
      <c r="AC36" s="20">
        <f t="shared" si="6"/>
        <v>0.4458195924264103</v>
      </c>
      <c r="AD36" s="20">
        <f t="shared" si="6"/>
        <v>0.4398237607751237</v>
      </c>
      <c r="AE36" s="20">
        <f>AE27/AE34</f>
        <v>0.43565340441636224</v>
      </c>
    </row>
    <row r="37" ht="14.25">
      <c r="A37" s="8"/>
    </row>
    <row r="38" spans="1:31" ht="14.25">
      <c r="A38" s="8" t="s">
        <v>15</v>
      </c>
      <c r="B38" s="23">
        <f>B29/B$34</f>
        <v>0.20464961489417235</v>
      </c>
      <c r="C38" s="23">
        <f aca="true" t="shared" si="7" ref="C38:AD38">C29/C$34</f>
        <v>0.23010217880298417</v>
      </c>
      <c r="D38" s="23">
        <f t="shared" si="7"/>
        <v>0.2229641665264793</v>
      </c>
      <c r="E38" s="23">
        <f t="shared" si="7"/>
        <v>0.20874851128296756</v>
      </c>
      <c r="F38" s="23">
        <f t="shared" si="7"/>
        <v>0.19372552433275708</v>
      </c>
      <c r="G38" s="23">
        <f t="shared" si="7"/>
        <v>0.19619550140850162</v>
      </c>
      <c r="H38" s="23">
        <f t="shared" si="7"/>
        <v>0.2071533292684681</v>
      </c>
      <c r="I38" s="23">
        <f t="shared" si="7"/>
        <v>0.20297120465237678</v>
      </c>
      <c r="J38" s="23">
        <f t="shared" si="7"/>
        <v>0.20455454751241742</v>
      </c>
      <c r="K38" s="23">
        <f t="shared" si="7"/>
        <v>0.21475302594929208</v>
      </c>
      <c r="L38" s="23">
        <f t="shared" si="7"/>
        <v>0.22097504349981742</v>
      </c>
      <c r="M38" s="23">
        <f t="shared" si="7"/>
        <v>0.22965336015812124</v>
      </c>
      <c r="N38" s="23">
        <f t="shared" si="7"/>
        <v>0.21723819050107826</v>
      </c>
      <c r="O38" s="23">
        <f t="shared" si="7"/>
        <v>0.2397938828333845</v>
      </c>
      <c r="P38" s="23">
        <f t="shared" si="7"/>
        <v>0.23593729852105438</v>
      </c>
      <c r="Q38" s="23">
        <f t="shared" si="7"/>
        <v>0.23308065182487775</v>
      </c>
      <c r="R38" s="23">
        <f t="shared" si="7"/>
        <v>0.24464187303150647</v>
      </c>
      <c r="S38" s="23">
        <f t="shared" si="7"/>
        <v>0.23320128280165256</v>
      </c>
      <c r="T38" s="23">
        <f t="shared" si="7"/>
        <v>0.22239456955236006</v>
      </c>
      <c r="U38" s="23">
        <f t="shared" si="7"/>
        <v>0.2297610329569402</v>
      </c>
      <c r="V38" s="23">
        <f t="shared" si="7"/>
        <v>0.2237048568227095</v>
      </c>
      <c r="W38" s="23">
        <f t="shared" si="7"/>
        <v>0.235312354591103</v>
      </c>
      <c r="X38" s="23">
        <f t="shared" si="7"/>
        <v>0.2422180836447823</v>
      </c>
      <c r="Y38" s="23">
        <f t="shared" si="7"/>
        <v>0.24325820588335176</v>
      </c>
      <c r="Z38" s="23">
        <f t="shared" si="7"/>
        <v>0.2409599473043129</v>
      </c>
      <c r="AA38" s="23">
        <f t="shared" si="7"/>
        <v>0.2593864058403184</v>
      </c>
      <c r="AB38" s="23">
        <f t="shared" si="7"/>
        <v>0.23541995836448582</v>
      </c>
      <c r="AC38" s="23">
        <f t="shared" si="7"/>
        <v>0.24078792004111851</v>
      </c>
      <c r="AD38" s="23">
        <f t="shared" si="7"/>
        <v>0.23862188052460634</v>
      </c>
      <c r="AE38" s="23">
        <f>AE29/AE$34</f>
        <v>0.23671964985026492</v>
      </c>
    </row>
    <row r="39" spans="1:31" ht="14.25">
      <c r="A39" s="8" t="s">
        <v>16</v>
      </c>
      <c r="B39" s="23">
        <f>B30/B$34</f>
        <v>0.08589747465186477</v>
      </c>
      <c r="C39" s="23">
        <f>C30/C$34</f>
        <v>0.09047679115389762</v>
      </c>
      <c r="D39" s="23">
        <f aca="true" t="shared" si="8" ref="D39:AD39">D30/D$34</f>
        <v>0.09348999935823235</v>
      </c>
      <c r="E39" s="23">
        <f t="shared" si="8"/>
        <v>0.08537825332080622</v>
      </c>
      <c r="F39" s="23">
        <f t="shared" si="8"/>
        <v>0.08267219722725196</v>
      </c>
      <c r="G39" s="23">
        <f t="shared" si="8"/>
        <v>0.077461740217616</v>
      </c>
      <c r="H39" s="23">
        <f t="shared" si="8"/>
        <v>0.08406481719333599</v>
      </c>
      <c r="I39" s="23">
        <f t="shared" si="8"/>
        <v>0.08531581616125376</v>
      </c>
      <c r="J39" s="23">
        <f t="shared" si="8"/>
        <v>0.08436635868019315</v>
      </c>
      <c r="K39" s="23">
        <f t="shared" si="8"/>
        <v>0.08639622857097153</v>
      </c>
      <c r="L39" s="23">
        <f t="shared" si="8"/>
        <v>0.0887302438837719</v>
      </c>
      <c r="M39" s="23">
        <f t="shared" si="8"/>
        <v>0.09007609726091104</v>
      </c>
      <c r="N39" s="23">
        <f t="shared" si="8"/>
        <v>0.08746963032446793</v>
      </c>
      <c r="O39" s="23">
        <f t="shared" si="8"/>
        <v>0.08915212982203614</v>
      </c>
      <c r="P39" s="23">
        <f t="shared" si="8"/>
        <v>0.08762515583623497</v>
      </c>
      <c r="Q39" s="23">
        <f t="shared" si="8"/>
        <v>0.0933919274715812</v>
      </c>
      <c r="R39" s="23">
        <f t="shared" si="8"/>
        <v>0.09418351175960932</v>
      </c>
      <c r="S39" s="23">
        <f t="shared" si="8"/>
        <v>0.09544520371575488</v>
      </c>
      <c r="T39" s="23">
        <f t="shared" si="8"/>
        <v>0.0941202274219532</v>
      </c>
      <c r="U39" s="23">
        <f t="shared" si="8"/>
        <v>0.10239642449790358</v>
      </c>
      <c r="V39" s="23">
        <f t="shared" si="8"/>
        <v>0.10176740781654467</v>
      </c>
      <c r="W39" s="23">
        <f t="shared" si="8"/>
        <v>0.1071486784841756</v>
      </c>
      <c r="X39" s="23">
        <f t="shared" si="8"/>
        <v>0.10052463428424081</v>
      </c>
      <c r="Y39" s="23">
        <f t="shared" si="8"/>
        <v>0.10047631258321338</v>
      </c>
      <c r="Z39" s="23">
        <f t="shared" si="8"/>
        <v>0.09933701112577256</v>
      </c>
      <c r="AA39" s="23">
        <f t="shared" si="8"/>
        <v>0.10194041399247157</v>
      </c>
      <c r="AB39" s="23">
        <f t="shared" si="8"/>
        <v>0.09871382593044659</v>
      </c>
      <c r="AC39" s="23">
        <f t="shared" si="8"/>
        <v>0.09566449497825996</v>
      </c>
      <c r="AD39" s="23">
        <f t="shared" si="8"/>
        <v>0.09276542093217668</v>
      </c>
      <c r="AE39" s="23">
        <f>AE30/AE$34</f>
        <v>0.0906835159772271</v>
      </c>
    </row>
    <row r="40" spans="1:31" ht="14.25">
      <c r="A40" s="8" t="s">
        <v>17</v>
      </c>
      <c r="B40" s="23">
        <f>B31/B$34</f>
        <v>0.07464671654197838</v>
      </c>
      <c r="C40" s="23">
        <f aca="true" t="shared" si="9" ref="C40:AD40">C31/C$34</f>
        <v>0.08005274982905149</v>
      </c>
      <c r="D40" s="23">
        <f t="shared" si="9"/>
        <v>0.08496470901584766</v>
      </c>
      <c r="E40" s="23">
        <f t="shared" si="9"/>
        <v>0.0742303673338156</v>
      </c>
      <c r="F40" s="23">
        <f t="shared" si="9"/>
        <v>0.078125</v>
      </c>
      <c r="G40" s="23">
        <f t="shared" si="9"/>
        <v>0.08330832483044236</v>
      </c>
      <c r="H40" s="23">
        <f t="shared" si="9"/>
        <v>0.08570290720828355</v>
      </c>
      <c r="I40" s="23">
        <f t="shared" si="9"/>
        <v>0.07989520392749244</v>
      </c>
      <c r="J40" s="23">
        <f t="shared" si="9"/>
        <v>0.07611826499491697</v>
      </c>
      <c r="K40" s="23">
        <f t="shared" si="9"/>
        <v>0.0791685597455702</v>
      </c>
      <c r="L40" s="23">
        <f t="shared" si="9"/>
        <v>0.0870449920868189</v>
      </c>
      <c r="M40" s="23">
        <f t="shared" si="9"/>
        <v>0.08856523988102935</v>
      </c>
      <c r="N40" s="23">
        <f t="shared" si="9"/>
        <v>0.08820007782800011</v>
      </c>
      <c r="O40" s="23">
        <f t="shared" si="9"/>
        <v>0.0963387573964497</v>
      </c>
      <c r="P40" s="23">
        <f t="shared" si="9"/>
        <v>0.09746402453408823</v>
      </c>
      <c r="Q40" s="23">
        <f t="shared" si="9"/>
        <v>0.10863959867010596</v>
      </c>
      <c r="R40" s="23">
        <f t="shared" si="9"/>
        <v>0.112224323492952</v>
      </c>
      <c r="S40" s="23">
        <f t="shared" si="9"/>
        <v>0.12060308102898568</v>
      </c>
      <c r="T40" s="23">
        <f t="shared" si="9"/>
        <v>0.12771244841074067</v>
      </c>
      <c r="U40" s="23">
        <f t="shared" si="9"/>
        <v>0.1366905804007355</v>
      </c>
      <c r="V40" s="23">
        <f t="shared" si="9"/>
        <v>0.1299295459267484</v>
      </c>
      <c r="W40" s="23">
        <f t="shared" si="9"/>
        <v>0.1257702953296359</v>
      </c>
      <c r="X40" s="23">
        <f t="shared" si="9"/>
        <v>0.11827626034002935</v>
      </c>
      <c r="Y40" s="23">
        <f t="shared" si="9"/>
        <v>0.11563330437117778</v>
      </c>
      <c r="Z40" s="23">
        <f t="shared" si="9"/>
        <v>0.11606372198539269</v>
      </c>
      <c r="AA40" s="23">
        <f t="shared" si="9"/>
        <v>0.1095196498868846</v>
      </c>
      <c r="AB40" s="23">
        <f t="shared" si="9"/>
        <v>0.11062488467323475</v>
      </c>
      <c r="AC40" s="23">
        <f t="shared" si="9"/>
        <v>0.10862884965340965</v>
      </c>
      <c r="AD40" s="23">
        <f t="shared" si="9"/>
        <v>0.10772382792692788</v>
      </c>
      <c r="AE40" s="23">
        <f>AE31/AE$34</f>
        <v>0.10739460953697305</v>
      </c>
    </row>
    <row r="41" spans="1:31" ht="14.25">
      <c r="A41" s="12" t="s">
        <v>18</v>
      </c>
      <c r="B41" s="23">
        <f>B32/B$34</f>
        <v>0</v>
      </c>
      <c r="C41" s="23">
        <f aca="true" t="shared" si="10" ref="C41:AD41">C32/C$34</f>
        <v>0</v>
      </c>
      <c r="D41" s="23">
        <f t="shared" si="10"/>
        <v>0</v>
      </c>
      <c r="E41" s="23">
        <f t="shared" si="10"/>
        <v>0</v>
      </c>
      <c r="F41" s="23">
        <f t="shared" si="10"/>
        <v>0</v>
      </c>
      <c r="G41" s="23">
        <f t="shared" si="10"/>
        <v>0</v>
      </c>
      <c r="H41" s="23">
        <f t="shared" si="10"/>
        <v>0</v>
      </c>
      <c r="I41" s="23">
        <f t="shared" si="10"/>
        <v>0</v>
      </c>
      <c r="J41" s="23">
        <f t="shared" si="10"/>
        <v>0</v>
      </c>
      <c r="K41" s="23">
        <f t="shared" si="10"/>
        <v>0</v>
      </c>
      <c r="L41" s="23">
        <f t="shared" si="10"/>
        <v>0</v>
      </c>
      <c r="M41" s="23">
        <f t="shared" si="10"/>
        <v>0</v>
      </c>
      <c r="N41" s="23">
        <f t="shared" si="10"/>
        <v>0</v>
      </c>
      <c r="O41" s="23">
        <f t="shared" si="10"/>
        <v>0</v>
      </c>
      <c r="P41" s="23">
        <f t="shared" si="10"/>
        <v>0</v>
      </c>
      <c r="Q41" s="23">
        <f t="shared" si="10"/>
        <v>0</v>
      </c>
      <c r="R41" s="23">
        <f t="shared" si="10"/>
        <v>0</v>
      </c>
      <c r="S41" s="23">
        <f t="shared" si="10"/>
        <v>0</v>
      </c>
      <c r="T41" s="23">
        <f t="shared" si="10"/>
        <v>0</v>
      </c>
      <c r="U41" s="23">
        <f t="shared" si="10"/>
        <v>0</v>
      </c>
      <c r="V41" s="23">
        <f t="shared" si="10"/>
        <v>0.001804167787439009</v>
      </c>
      <c r="W41" s="23">
        <f t="shared" si="10"/>
        <v>0.0016673408660259118</v>
      </c>
      <c r="X41" s="23">
        <f t="shared" si="10"/>
        <v>0.0015314530685057513</v>
      </c>
      <c r="Y41" s="23">
        <f t="shared" si="10"/>
        <v>0.0013068884483524177</v>
      </c>
      <c r="Z41" s="23">
        <f t="shared" si="10"/>
        <v>0.0011591891108866203</v>
      </c>
      <c r="AA41" s="23">
        <f t="shared" si="10"/>
        <v>0.001047741407266844</v>
      </c>
      <c r="AB41" s="23">
        <f t="shared" si="10"/>
        <v>0.0009066669758987044</v>
      </c>
      <c r="AC41" s="23">
        <f t="shared" si="10"/>
        <v>0.0007383277536221818</v>
      </c>
      <c r="AD41" s="23">
        <f t="shared" si="10"/>
        <v>0.0007126313914127917</v>
      </c>
      <c r="AE41" s="23">
        <f>AE32/AE$34</f>
        <v>0.0008556290518971929</v>
      </c>
    </row>
    <row r="42" spans="1:31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ht="14.25">
      <c r="A43" s="11" t="s">
        <v>27</v>
      </c>
      <c r="B43" s="23">
        <f>B11/B$34</f>
        <v>0.16503030955510667</v>
      </c>
      <c r="C43" s="23">
        <f aca="true" t="shared" si="11" ref="C43:AD43">C11/C$34</f>
        <v>0.1920292374331298</v>
      </c>
      <c r="D43" s="23">
        <f t="shared" si="11"/>
        <v>0.17948610068264306</v>
      </c>
      <c r="E43" s="23">
        <f t="shared" si="11"/>
        <v>0.15558343947373202</v>
      </c>
      <c r="F43" s="23">
        <f t="shared" si="11"/>
        <v>0.14514990596287417</v>
      </c>
      <c r="G43" s="23">
        <f t="shared" si="11"/>
        <v>0.14627542679078087</v>
      </c>
      <c r="H43" s="23">
        <f t="shared" si="11"/>
        <v>0.1613174323064383</v>
      </c>
      <c r="I43" s="23">
        <f t="shared" si="11"/>
        <v>0.15961625057246034</v>
      </c>
      <c r="J43" s="23">
        <f t="shared" si="11"/>
        <v>0.16067992050067773</v>
      </c>
      <c r="K43" s="23">
        <f t="shared" si="11"/>
        <v>0.16583925627266016</v>
      </c>
      <c r="L43" s="23">
        <f t="shared" si="11"/>
        <v>0.17262418577867442</v>
      </c>
      <c r="M43" s="23">
        <f t="shared" si="11"/>
        <v>0.18240188675130936</v>
      </c>
      <c r="N43" s="23">
        <f t="shared" si="11"/>
        <v>0.16498054180828867</v>
      </c>
      <c r="O43" s="23">
        <f t="shared" si="11"/>
        <v>0.1808152428236581</v>
      </c>
      <c r="P43" s="23">
        <f t="shared" si="11"/>
        <v>0.17750272850877447</v>
      </c>
      <c r="Q43" s="23">
        <f t="shared" si="11"/>
        <v>0.181387321368536</v>
      </c>
      <c r="R43" s="23">
        <f t="shared" si="11"/>
        <v>0.1817615162818794</v>
      </c>
      <c r="S43" s="23">
        <f t="shared" si="11"/>
        <v>0.1719340639411604</v>
      </c>
      <c r="T43" s="23">
        <f t="shared" si="11"/>
        <v>0.1619694136150517</v>
      </c>
      <c r="U43" s="23">
        <f t="shared" si="11"/>
        <v>0.17550747349889903</v>
      </c>
      <c r="V43" s="23">
        <f t="shared" si="11"/>
        <v>0.1754268669606322</v>
      </c>
      <c r="W43" s="23">
        <f t="shared" si="11"/>
        <v>0.19233960240918616</v>
      </c>
      <c r="X43" s="23">
        <f t="shared" si="11"/>
        <v>0.1879251297039284</v>
      </c>
      <c r="Y43" s="23">
        <f t="shared" si="11"/>
        <v>0.1923919469626619</v>
      </c>
      <c r="Z43" s="23">
        <f t="shared" si="11"/>
        <v>0.18856334697547805</v>
      </c>
      <c r="AA43" s="23">
        <f t="shared" si="11"/>
        <v>0.21492941371142796</v>
      </c>
      <c r="AB43" s="23">
        <f t="shared" si="11"/>
        <v>0.19241131987582225</v>
      </c>
      <c r="AC43" s="23">
        <f t="shared" si="11"/>
        <v>0.19160195590870574</v>
      </c>
      <c r="AD43" s="23">
        <f t="shared" si="11"/>
        <v>0.18065890994806014</v>
      </c>
      <c r="AE43" s="23">
        <f>AE11/AE$34</f>
        <v>0.1792608681343996</v>
      </c>
    </row>
    <row r="44" spans="1:31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ht="14.25">
      <c r="A45" s="11" t="s">
        <v>28</v>
      </c>
      <c r="B45" s="23">
        <f>B15/B$34</f>
        <v>0.08313766699916873</v>
      </c>
      <c r="C45" s="23">
        <f aca="true" t="shared" si="12" ref="C45:AD45">C15/C$34</f>
        <v>0.09018969919409983</v>
      </c>
      <c r="D45" s="23">
        <f t="shared" si="12"/>
        <v>0.09452873146890398</v>
      </c>
      <c r="E45" s="23">
        <f t="shared" si="12"/>
        <v>0.08266612539988746</v>
      </c>
      <c r="F45" s="23">
        <f t="shared" si="12"/>
        <v>0.08103262802452883</v>
      </c>
      <c r="G45" s="23">
        <f t="shared" si="12"/>
        <v>0.08395438612898386</v>
      </c>
      <c r="H45" s="23">
        <f t="shared" si="12"/>
        <v>0.08596189830704898</v>
      </c>
      <c r="I45" s="23">
        <f t="shared" si="12"/>
        <v>0.0798991736198664</v>
      </c>
      <c r="J45" s="23">
        <f t="shared" si="12"/>
        <v>0.07612182709095433</v>
      </c>
      <c r="K45" s="23">
        <f t="shared" si="12"/>
        <v>0.08005369232848705</v>
      </c>
      <c r="L45" s="23">
        <f t="shared" si="12"/>
        <v>0.08900770619836866</v>
      </c>
      <c r="M45" s="23">
        <f t="shared" si="12"/>
        <v>0.08857883324117904</v>
      </c>
      <c r="N45" s="23">
        <f t="shared" si="12"/>
        <v>0.08820007782800011</v>
      </c>
      <c r="O45" s="23">
        <f t="shared" si="12"/>
        <v>0.0963387573964497</v>
      </c>
      <c r="P45" s="23">
        <f t="shared" si="12"/>
        <v>0.09760487547511204</v>
      </c>
      <c r="Q45" s="23">
        <f t="shared" si="12"/>
        <v>0.11155370416221154</v>
      </c>
      <c r="R45" s="23">
        <f t="shared" si="12"/>
        <v>0.12529697137271584</v>
      </c>
      <c r="S45" s="23">
        <f t="shared" si="12"/>
        <v>0.13408590308074325</v>
      </c>
      <c r="T45" s="23">
        <f t="shared" si="12"/>
        <v>0.14116964690127973</v>
      </c>
      <c r="U45" s="23">
        <f t="shared" si="12"/>
        <v>0.14877068208501412</v>
      </c>
      <c r="V45" s="23">
        <f t="shared" si="12"/>
        <v>0.14093095393656951</v>
      </c>
      <c r="W45" s="23">
        <f t="shared" si="12"/>
        <v>0.13588415941142273</v>
      </c>
      <c r="X45" s="23">
        <f t="shared" si="12"/>
        <v>0.1278931605264806</v>
      </c>
      <c r="Y45" s="23">
        <f t="shared" si="12"/>
        <v>0.12562322658343794</v>
      </c>
      <c r="Z45" s="23">
        <f t="shared" si="12"/>
        <v>0.12580747260322453</v>
      </c>
      <c r="AA45" s="23">
        <f t="shared" si="12"/>
        <v>0.11911998268727318</v>
      </c>
      <c r="AB45" s="23">
        <f t="shared" si="12"/>
        <v>0.11997790207936768</v>
      </c>
      <c r="AC45" s="23">
        <f t="shared" si="12"/>
        <v>0.11836671899092892</v>
      </c>
      <c r="AD45" s="23">
        <f t="shared" si="12"/>
        <v>0.11754991845852349</v>
      </c>
      <c r="AE45" s="23">
        <f>AE15/AE$34</f>
        <v>0.11693158258465791</v>
      </c>
    </row>
    <row r="46" spans="1:31" ht="14.25">
      <c r="A46" s="8" t="s">
        <v>19</v>
      </c>
      <c r="B46" s="23">
        <f>B16/B$34</f>
        <v>0.025103906899418122</v>
      </c>
      <c r="C46" s="23">
        <f aca="true" t="shared" si="13" ref="C46:AD46">C16/C$34</f>
        <v>0.029989254664452476</v>
      </c>
      <c r="D46" s="23">
        <f t="shared" si="13"/>
        <v>0.036178807653038575</v>
      </c>
      <c r="E46" s="23">
        <f t="shared" si="13"/>
        <v>0.030182461216943974</v>
      </c>
      <c r="F46" s="23">
        <f t="shared" si="13"/>
        <v>0.0338830376940133</v>
      </c>
      <c r="G46" s="23">
        <f t="shared" si="13"/>
        <v>0.0386831522717724</v>
      </c>
      <c r="H46" s="23">
        <f t="shared" si="13"/>
        <v>0.04157706093189964</v>
      </c>
      <c r="I46" s="23">
        <f t="shared" si="13"/>
        <v>0.03641899546827795</v>
      </c>
      <c r="J46" s="23">
        <f t="shared" si="13"/>
        <v>0.03348441206370722</v>
      </c>
      <c r="K46" s="23">
        <f t="shared" si="13"/>
        <v>0.03265561108587006</v>
      </c>
      <c r="L46" s="23">
        <f t="shared" si="13"/>
        <v>0.03605280091827684</v>
      </c>
      <c r="M46" s="23">
        <f t="shared" si="13"/>
        <v>0.03809970257338678</v>
      </c>
      <c r="N46" s="23">
        <f t="shared" si="13"/>
        <v>0.039826982368964585</v>
      </c>
      <c r="O46" s="23">
        <f t="shared" si="13"/>
        <v>0.04991282755705832</v>
      </c>
      <c r="P46" s="23">
        <f t="shared" si="13"/>
        <v>0.05340882283557443</v>
      </c>
      <c r="Q46" s="23">
        <f t="shared" si="13"/>
        <v>0.06734113618110911</v>
      </c>
      <c r="R46" s="23">
        <f t="shared" si="13"/>
        <v>0.08156617903800557</v>
      </c>
      <c r="S46" s="23">
        <f t="shared" si="13"/>
        <v>0.0735833570781662</v>
      </c>
      <c r="T46" s="23">
        <f t="shared" si="13"/>
        <v>0.07717050922898099</v>
      </c>
      <c r="U46" s="23">
        <f t="shared" si="13"/>
        <v>0.07769788537105433</v>
      </c>
      <c r="V46" s="23">
        <f t="shared" si="13"/>
        <v>0.07967061415207057</v>
      </c>
      <c r="W46" s="23">
        <f t="shared" si="13"/>
        <v>0.08259437312266013</v>
      </c>
      <c r="X46" s="23">
        <f t="shared" si="13"/>
        <v>0.08112013141446305</v>
      </c>
      <c r="Y46" s="23">
        <f t="shared" si="13"/>
        <v>0.0819641883282783</v>
      </c>
      <c r="Z46" s="23">
        <f t="shared" si="13"/>
        <v>0.08375318923664937</v>
      </c>
      <c r="AA46" s="23">
        <f t="shared" si="13"/>
        <v>0.0810353165051636</v>
      </c>
      <c r="AB46" s="23">
        <f t="shared" si="13"/>
        <v>0.08441328870920439</v>
      </c>
      <c r="AC46" s="23">
        <f t="shared" si="13"/>
        <v>0.0870055009932349</v>
      </c>
      <c r="AD46" s="23">
        <f t="shared" si="13"/>
        <v>0.08803053351423207</v>
      </c>
      <c r="AE46" s="23">
        <f>AE16/AE$34</f>
        <v>0.08773488662915062</v>
      </c>
    </row>
    <row r="47" spans="1:31" ht="14.25">
      <c r="A47" s="8" t="s">
        <v>20</v>
      </c>
      <c r="B47" s="23">
        <f>B19/B$34</f>
        <v>0.058033760099750614</v>
      </c>
      <c r="C47" s="23">
        <f aca="true" t="shared" si="14" ref="C47:AD47">C19/C$34</f>
        <v>0.06020044452964736</v>
      </c>
      <c r="D47" s="23">
        <f t="shared" si="14"/>
        <v>0.0583499238158654</v>
      </c>
      <c r="E47" s="23">
        <f t="shared" si="14"/>
        <v>0.052483664182943486</v>
      </c>
      <c r="F47" s="23">
        <f t="shared" si="14"/>
        <v>0.047149590330515516</v>
      </c>
      <c r="G47" s="23">
        <f t="shared" si="14"/>
        <v>0.045271233857211456</v>
      </c>
      <c r="H47" s="23">
        <f t="shared" si="14"/>
        <v>0.044384837375149346</v>
      </c>
      <c r="I47" s="23">
        <f t="shared" si="14"/>
        <v>0.043480178151588465</v>
      </c>
      <c r="J47" s="23">
        <f t="shared" si="14"/>
        <v>0.04263741502724712</v>
      </c>
      <c r="K47" s="23">
        <f t="shared" si="14"/>
        <v>0.047398081242617</v>
      </c>
      <c r="L47" s="23">
        <f t="shared" si="14"/>
        <v>0.05295490528009182</v>
      </c>
      <c r="M47" s="23">
        <f t="shared" si="14"/>
        <v>0.050479130667792256</v>
      </c>
      <c r="N47" s="23">
        <f t="shared" si="14"/>
        <v>0.04837309545903553</v>
      </c>
      <c r="O47" s="23">
        <f t="shared" si="14"/>
        <v>0.04642592983939138</v>
      </c>
      <c r="P47" s="23">
        <f t="shared" si="14"/>
        <v>0.044196052639537624</v>
      </c>
      <c r="Q47" s="23">
        <f t="shared" si="14"/>
        <v>0.04421256798110243</v>
      </c>
      <c r="R47" s="23">
        <f t="shared" si="14"/>
        <v>0.043730792334710264</v>
      </c>
      <c r="S47" s="23">
        <f t="shared" si="14"/>
        <v>0.06050254600257704</v>
      </c>
      <c r="T47" s="23">
        <f t="shared" si="14"/>
        <v>0.06399913767229874</v>
      </c>
      <c r="U47" s="23">
        <f t="shared" si="14"/>
        <v>0.07107279671395979</v>
      </c>
      <c r="V47" s="23">
        <f t="shared" si="14"/>
        <v>0.06126033978449894</v>
      </c>
      <c r="W47" s="23">
        <f t="shared" si="14"/>
        <v>0.05328978628876262</v>
      </c>
      <c r="X47" s="23">
        <f t="shared" si="14"/>
        <v>0.04677302911201754</v>
      </c>
      <c r="Y47" s="23">
        <f t="shared" si="14"/>
        <v>0.04365903825515964</v>
      </c>
      <c r="Z47" s="23">
        <f t="shared" si="14"/>
        <v>0.04205428336657515</v>
      </c>
      <c r="AA47" s="23">
        <f t="shared" si="14"/>
        <v>0.038084666182109594</v>
      </c>
      <c r="AB47" s="23">
        <f t="shared" si="14"/>
        <v>0.0355646133701633</v>
      </c>
      <c r="AC47" s="23">
        <f t="shared" si="14"/>
        <v>0.03136121799769403</v>
      </c>
      <c r="AD47" s="23">
        <f t="shared" si="14"/>
        <v>0.02951938494429141</v>
      </c>
      <c r="AE47" s="23">
        <f>AE19/AE$34</f>
        <v>0.02919669595550729</v>
      </c>
    </row>
    <row r="48" spans="1:31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t="14.25">
      <c r="A49" s="11" t="s">
        <v>29</v>
      </c>
      <c r="B49" s="23">
        <f>B23/B$34</f>
        <v>0.11646660118295044</v>
      </c>
      <c r="C49" s="23">
        <f aca="true" t="shared" si="15" ref="C49:AD49">C23/C$34</f>
        <v>0.11765703004597533</v>
      </c>
      <c r="D49" s="23">
        <f t="shared" si="15"/>
        <v>0.12652304770661865</v>
      </c>
      <c r="E49" s="23">
        <f t="shared" si="15"/>
        <v>0.12919504515751146</v>
      </c>
      <c r="F49" s="23">
        <f t="shared" si="15"/>
        <v>0.1272913437962964</v>
      </c>
      <c r="G49" s="23">
        <f t="shared" si="15"/>
        <v>0.12610988165397338</v>
      </c>
      <c r="H49" s="23">
        <f t="shared" si="15"/>
        <v>0.1287901781854613</v>
      </c>
      <c r="I49" s="23">
        <f t="shared" si="15"/>
        <v>0.12787802267418805</v>
      </c>
      <c r="J49" s="23">
        <f t="shared" si="15"/>
        <v>0.12750006971622962</v>
      </c>
      <c r="K49" s="23">
        <f t="shared" si="15"/>
        <v>0.13367154779014845</v>
      </c>
      <c r="L49" s="23">
        <f t="shared" si="15"/>
        <v>0.13438332034569642</v>
      </c>
      <c r="M49" s="23">
        <f t="shared" si="15"/>
        <v>0.13663947477699923</v>
      </c>
      <c r="N49" s="23">
        <f t="shared" si="15"/>
        <v>0.13909066503519762</v>
      </c>
      <c r="O49" s="23">
        <f t="shared" si="15"/>
        <v>0.1474995386316463</v>
      </c>
      <c r="P49" s="23">
        <f t="shared" si="15"/>
        <v>0.14536236490429225</v>
      </c>
      <c r="Q49" s="23">
        <f t="shared" si="15"/>
        <v>0.14161731497428665</v>
      </c>
      <c r="R49" s="23">
        <f t="shared" si="15"/>
        <v>0.14338705077024774</v>
      </c>
      <c r="S49" s="23">
        <f t="shared" si="15"/>
        <v>0.14239254148205804</v>
      </c>
      <c r="T49" s="23">
        <f t="shared" si="15"/>
        <v>0.14027020965000572</v>
      </c>
      <c r="U49" s="23">
        <f t="shared" si="15"/>
        <v>0.14358099575556107</v>
      </c>
      <c r="V49" s="23">
        <f t="shared" si="15"/>
        <v>0.13990355138436447</v>
      </c>
      <c r="W49" s="23">
        <f t="shared" si="15"/>
        <v>0.14072233245913782</v>
      </c>
      <c r="X49" s="23">
        <f t="shared" si="15"/>
        <v>0.14622754294821186</v>
      </c>
      <c r="Y49" s="23">
        <f t="shared" si="15"/>
        <v>0.14221377511424968</v>
      </c>
      <c r="Z49" s="23">
        <f t="shared" si="15"/>
        <v>0.14287622455847152</v>
      </c>
      <c r="AA49" s="23">
        <f t="shared" si="15"/>
        <v>0.1376207571941174</v>
      </c>
      <c r="AB49" s="23">
        <f t="shared" si="15"/>
        <v>0.1328559688412446</v>
      </c>
      <c r="AC49" s="23">
        <f t="shared" si="15"/>
        <v>0.13540361454151442</v>
      </c>
      <c r="AD49" s="23">
        <f t="shared" si="15"/>
        <v>0.14122435554824653</v>
      </c>
      <c r="AE49" s="23">
        <f>AE23/AE$34</f>
        <v>0.1390923750287952</v>
      </c>
    </row>
    <row r="50" spans="1:31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ht="14.25">
      <c r="A51" s="11" t="s">
        <v>21</v>
      </c>
      <c r="B51" s="23">
        <f>B25/B$34</f>
        <v>0.0005592283507896925</v>
      </c>
      <c r="C51" s="23">
        <f aca="true" t="shared" si="16" ref="C51:AD51">C25/C$34</f>
        <v>0.0007557531127283384</v>
      </c>
      <c r="D51" s="23">
        <f t="shared" si="16"/>
        <v>0.0008809950423935721</v>
      </c>
      <c r="E51" s="23">
        <f t="shared" si="16"/>
        <v>0.000912521906458484</v>
      </c>
      <c r="F51" s="23">
        <f t="shared" si="16"/>
        <v>0.0010488437763095898</v>
      </c>
      <c r="G51" s="23">
        <f t="shared" si="16"/>
        <v>0.0006258718828218594</v>
      </c>
      <c r="H51" s="23">
        <f t="shared" si="16"/>
        <v>0.0008515448711389885</v>
      </c>
      <c r="I51" s="23">
        <f t="shared" si="16"/>
        <v>0.0007887778746081948</v>
      </c>
      <c r="J51" s="23">
        <f t="shared" si="16"/>
        <v>0.0007373538796657912</v>
      </c>
      <c r="K51" s="23">
        <f t="shared" si="16"/>
        <v>0.0007533178745380887</v>
      </c>
      <c r="L51" s="23">
        <f t="shared" si="16"/>
        <v>0.0007350671476686551</v>
      </c>
      <c r="M51" s="23">
        <f t="shared" si="16"/>
        <v>0.000674502530574001</v>
      </c>
      <c r="N51" s="23">
        <f t="shared" si="16"/>
        <v>0.0006366139820598977</v>
      </c>
      <c r="O51" s="23">
        <f t="shared" si="16"/>
        <v>0.0006312312001162298</v>
      </c>
      <c r="P51" s="23">
        <f t="shared" si="16"/>
        <v>0.0005565100031988677</v>
      </c>
      <c r="Q51" s="23">
        <f t="shared" si="16"/>
        <v>0.0005538374615307475</v>
      </c>
      <c r="R51" s="23">
        <f t="shared" si="16"/>
        <v>0.000604169859224836</v>
      </c>
      <c r="S51" s="23">
        <f t="shared" si="16"/>
        <v>0.0008370590424314497</v>
      </c>
      <c r="T51" s="23">
        <f t="shared" si="16"/>
        <v>0.0008179752187168152</v>
      </c>
      <c r="U51" s="23">
        <f t="shared" si="16"/>
        <v>0.0009888865161050133</v>
      </c>
      <c r="V51" s="23">
        <f t="shared" si="16"/>
        <v>0.000944606071875391</v>
      </c>
      <c r="W51" s="23">
        <f t="shared" si="16"/>
        <v>0.0009525749911936571</v>
      </c>
      <c r="X51" s="23">
        <f t="shared" si="16"/>
        <v>0.0005045981589374314</v>
      </c>
      <c r="Y51" s="23">
        <f t="shared" si="16"/>
        <v>0.0004457626257456601</v>
      </c>
      <c r="Z51" s="23">
        <f t="shared" si="16"/>
        <v>0.00027282538919077453</v>
      </c>
      <c r="AA51" s="23">
        <f t="shared" si="16"/>
        <v>0.000224057534122868</v>
      </c>
      <c r="AB51" s="23">
        <f t="shared" si="16"/>
        <v>0.0004201451476313381</v>
      </c>
      <c r="AC51" s="23">
        <f t="shared" si="16"/>
        <v>0.00044730298526122775</v>
      </c>
      <c r="AD51" s="23">
        <f t="shared" si="16"/>
        <v>0.0003905768202935493</v>
      </c>
      <c r="AE51" s="23">
        <f>AE25/AE$34</f>
        <v>0.00036857866850956</v>
      </c>
    </row>
    <row r="52" spans="1:31" ht="14.25">
      <c r="A52" s="1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6.5">
      <c r="A53" s="25" t="s">
        <v>34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ht="16.5">
      <c r="A54" s="13" t="s">
        <v>30</v>
      </c>
    </row>
    <row r="55" ht="16.5">
      <c r="A55" s="14" t="s">
        <v>31</v>
      </c>
    </row>
    <row r="56" ht="14.25">
      <c r="A56" s="1"/>
    </row>
    <row r="57" ht="14.25">
      <c r="A57" s="1"/>
    </row>
    <row r="58" ht="14.25">
      <c r="A58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