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4" activeTab="16"/>
  </bookViews>
  <sheets>
    <sheet name="1990" sheetId="1" r:id="rId1"/>
    <sheet name="1991" sheetId="2" r:id="rId2"/>
    <sheet name="1992" sheetId="3" r:id="rId3"/>
    <sheet name="1993" sheetId="4" r:id="rId4"/>
    <sheet name="1994" sheetId="5" r:id="rId5"/>
    <sheet name="1995" sheetId="6" r:id="rId6"/>
    <sheet name="1996" sheetId="7" r:id="rId7"/>
    <sheet name="1997" sheetId="8" r:id="rId8"/>
    <sheet name="1998" sheetId="9" r:id="rId9"/>
    <sheet name="1999" sheetId="10" r:id="rId10"/>
    <sheet name="2000" sheetId="11" r:id="rId11"/>
    <sheet name="2001" sheetId="12" r:id="rId12"/>
    <sheet name="2002" sheetId="13" r:id="rId13"/>
    <sheet name="2003" sheetId="14" r:id="rId14"/>
    <sheet name="2004" sheetId="15" r:id="rId15"/>
    <sheet name="2005" sheetId="16" r:id="rId16"/>
    <sheet name="2006" sheetId="17" r:id="rId17"/>
  </sheets>
  <definedNames/>
  <calcPr fullCalcOnLoad="1"/>
</workbook>
</file>

<file path=xl/sharedStrings.xml><?xml version="1.0" encoding="utf-8"?>
<sst xmlns="http://schemas.openxmlformats.org/spreadsheetml/2006/main" count="1902" uniqueCount="255">
  <si>
    <t>Tukki- ja</t>
  </si>
  <si>
    <t>Polttopuu</t>
  </si>
  <si>
    <t>Metsähake</t>
  </si>
  <si>
    <t>Jäämät</t>
  </si>
  <si>
    <t>Saha-</t>
  </si>
  <si>
    <t>Vaneri</t>
  </si>
  <si>
    <t>Lastulevy</t>
  </si>
  <si>
    <t>Kuitulevy</t>
  </si>
  <si>
    <t>Mekaan.</t>
  </si>
  <si>
    <t>Kemiall.</t>
  </si>
  <si>
    <t xml:space="preserve">Paperi ja </t>
  </si>
  <si>
    <t>Jäte-</t>
  </si>
  <si>
    <t>Keräys-</t>
  </si>
  <si>
    <t>kuitupuu</t>
  </si>
  <si>
    <t>teollisuudesta</t>
  </si>
  <si>
    <t>tavara</t>
  </si>
  <si>
    <t>massa</t>
  </si>
  <si>
    <t>kartonki</t>
  </si>
  <si>
    <t>liemet</t>
  </si>
  <si>
    <t>paperi</t>
  </si>
  <si>
    <t>Round-</t>
  </si>
  <si>
    <t xml:space="preserve">Fuel </t>
  </si>
  <si>
    <t>Forest</t>
  </si>
  <si>
    <t>Residues</t>
  </si>
  <si>
    <t xml:space="preserve">Sawn </t>
  </si>
  <si>
    <t>Plywood,</t>
  </si>
  <si>
    <t>Particle</t>
  </si>
  <si>
    <t xml:space="preserve">Fibre </t>
  </si>
  <si>
    <t>Mechan.</t>
  </si>
  <si>
    <t>Chemic.</t>
  </si>
  <si>
    <t>Paper and</t>
  </si>
  <si>
    <t>Waste</t>
  </si>
  <si>
    <t>Recycl.</t>
  </si>
  <si>
    <t>wood</t>
  </si>
  <si>
    <t>chips</t>
  </si>
  <si>
    <t>from ind.</t>
  </si>
  <si>
    <t>Veneers</t>
  </si>
  <si>
    <t>board</t>
  </si>
  <si>
    <t>pulp</t>
  </si>
  <si>
    <t>liquors</t>
  </si>
  <si>
    <t>paper</t>
  </si>
  <si>
    <r>
      <t>Hakkuut ja puunkorjuu</t>
    </r>
    <r>
      <rPr>
        <i/>
        <sz val="8"/>
        <rFont val="Helvetica-Narrow"/>
        <family val="2"/>
      </rPr>
      <t xml:space="preserve"> – Fellings</t>
    </r>
  </si>
  <si>
    <r>
      <t>Tuonti –</t>
    </r>
    <r>
      <rPr>
        <i/>
        <sz val="8"/>
        <rFont val="Helvetica-Narrow"/>
        <family val="2"/>
      </rPr>
      <t xml:space="preserve"> Import</t>
    </r>
  </si>
  <si>
    <r>
      <t>Tuotanto ja muu tarjonta –</t>
    </r>
    <r>
      <rPr>
        <i/>
        <sz val="8"/>
        <rFont val="Helvetica-Narrow"/>
        <family val="2"/>
      </rPr>
      <t xml:space="preserve"> Production and other supply</t>
    </r>
  </si>
  <si>
    <r>
      <t xml:space="preserve">Vienti – </t>
    </r>
    <r>
      <rPr>
        <i/>
        <sz val="8"/>
        <rFont val="Helvetica-Narrow"/>
        <family val="2"/>
      </rPr>
      <t>Export</t>
    </r>
  </si>
  <si>
    <t>–212</t>
  </si>
  <si>
    <t>–4 173</t>
  </si>
  <si>
    <t>–539</t>
  </si>
  <si>
    <t>–184</t>
  </si>
  <si>
    <t>–46</t>
  </si>
  <si>
    <t>–56</t>
  </si>
  <si>
    <t>–1 405</t>
  </si>
  <si>
    <t>–7 698</t>
  </si>
  <si>
    <t>–50</t>
  </si>
  <si>
    <r>
      <t xml:space="preserve">Varastojen muutos – </t>
    </r>
    <r>
      <rPr>
        <i/>
        <sz val="8"/>
        <rFont val="Helvetica-Narrow"/>
        <family val="2"/>
      </rPr>
      <t>Inventories</t>
    </r>
  </si>
  <si>
    <t>–3</t>
  </si>
  <si>
    <t>–4</t>
  </si>
  <si>
    <t>–2</t>
  </si>
  <si>
    <t>–8</t>
  </si>
  <si>
    <r>
      <t xml:space="preserve">KÄYTTÖÖN KOTIMAASSA – </t>
    </r>
    <r>
      <rPr>
        <i/>
        <sz val="8"/>
        <rFont val="Helvetica-Narrow"/>
        <family val="2"/>
      </rPr>
      <t>TOTAL SUPPLY</t>
    </r>
  </si>
  <si>
    <t xml:space="preserve">Sahaus ja höyläys       </t>
  </si>
  <si>
    <r>
      <t xml:space="preserve">raaka-aineena - </t>
    </r>
    <r>
      <rPr>
        <i/>
        <sz val="8"/>
        <rFont val="Helvetica-Narrow"/>
        <family val="2"/>
      </rPr>
      <t>as raw material</t>
    </r>
  </si>
  <si>
    <r>
      <t xml:space="preserve">Sawing and planing </t>
    </r>
    <r>
      <rPr>
        <sz val="8"/>
        <rFont val="Helvetica-Narrow"/>
        <family val="2"/>
      </rPr>
      <t xml:space="preserve">    </t>
    </r>
  </si>
  <si>
    <t>tuotanto – out</t>
  </si>
  <si>
    <t xml:space="preserve">Vanerin valmistus        </t>
  </si>
  <si>
    <t>–2 130</t>
  </si>
  <si>
    <r>
      <t xml:space="preserve">Veneer production </t>
    </r>
    <r>
      <rPr>
        <sz val="8"/>
        <rFont val="Helvetica-Narrow"/>
        <family val="2"/>
      </rPr>
      <t xml:space="preserve">     </t>
    </r>
  </si>
  <si>
    <t xml:space="preserve">Lastulevyn valmistus  </t>
  </si>
  <si>
    <t>–920</t>
  </si>
  <si>
    <r>
      <t>Particle board prod.</t>
    </r>
    <r>
      <rPr>
        <sz val="8"/>
        <rFont val="Helvetica-Narrow"/>
        <family val="2"/>
      </rPr>
      <t xml:space="preserve">    </t>
    </r>
  </si>
  <si>
    <t xml:space="preserve">Kuitulevyn valmistus    </t>
  </si>
  <si>
    <t>–240</t>
  </si>
  <si>
    <r>
      <t xml:space="preserve">Fibre board prod.  </t>
    </r>
    <r>
      <rPr>
        <sz val="8"/>
        <rFont val="Helvetica-Narrow"/>
        <family val="2"/>
      </rPr>
      <t xml:space="preserve">     </t>
    </r>
  </si>
  <si>
    <t>Muu puutuoteteollisuus</t>
  </si>
  <si>
    <t>Other wood industry</t>
  </si>
  <si>
    <t xml:space="preserve">Mekaan. massan val.   </t>
  </si>
  <si>
    <t>–1 330</t>
  </si>
  <si>
    <t>–58</t>
  </si>
  <si>
    <r>
      <t>Mec. pulp prod.</t>
    </r>
    <r>
      <rPr>
        <sz val="8"/>
        <rFont val="Helvetica-Narrow"/>
        <family val="2"/>
      </rPr>
      <t xml:space="preserve">           </t>
    </r>
  </si>
  <si>
    <t xml:space="preserve">Kemial.massan val.      </t>
  </si>
  <si>
    <r>
      <t xml:space="preserve">Chem. pulp prod.    </t>
    </r>
    <r>
      <rPr>
        <sz val="8"/>
        <rFont val="Helvetica-Narrow"/>
        <family val="2"/>
      </rPr>
      <t xml:space="preserve">     </t>
    </r>
  </si>
  <si>
    <t xml:space="preserve">Paperin ja karton. val. </t>
  </si>
  <si>
    <t>–3 676</t>
  </si>
  <si>
    <t>–3 656</t>
  </si>
  <si>
    <t>–100</t>
  </si>
  <si>
    <t>–320</t>
  </si>
  <si>
    <r>
      <t xml:space="preserve">Paper, board prod.  </t>
    </r>
    <r>
      <rPr>
        <sz val="8"/>
        <rFont val="Helvetica-Narrow"/>
        <family val="2"/>
      </rPr>
      <t xml:space="preserve">    </t>
    </r>
  </si>
  <si>
    <r>
      <t xml:space="preserve">RAAKA-AINEKÄYTTÖ YHTEENSÄ </t>
    </r>
    <r>
      <rPr>
        <i/>
        <sz val="8"/>
        <rFont val="Helvetica-Narrow"/>
        <family val="2"/>
      </rPr>
      <t>- TOTAL USE AS RAW MATERIAL</t>
    </r>
  </si>
  <si>
    <r>
      <t xml:space="preserve">MUU KÄYTTÖ -  </t>
    </r>
    <r>
      <rPr>
        <b/>
        <i/>
        <sz val="8"/>
        <rFont val="Helvetica-Narrow"/>
        <family val="2"/>
      </rPr>
      <t>OTHER USE</t>
    </r>
  </si>
  <si>
    <t>Muut toimialat - Other industries</t>
  </si>
  <si>
    <t>–48</t>
  </si>
  <si>
    <t>Lämpö- ja voimalaitokset - Power plants</t>
  </si>
  <si>
    <t>polttoaineena - as fuel</t>
  </si>
  <si>
    <t>Pientalokiinteistöt - Small-size dwellings</t>
  </si>
  <si>
    <r>
      <t xml:space="preserve">YHTEENSÄ </t>
    </r>
    <r>
      <rPr>
        <i/>
        <sz val="8"/>
        <rFont val="Helvetica-Narrow"/>
        <family val="2"/>
      </rPr>
      <t>- TOTAL</t>
    </r>
  </si>
  <si>
    <t>Käyttöön kotimaassa (-) metsäteollisuuden ja muu käyttö</t>
  </si>
  <si>
    <t>KÄYTTÖTASE 1990</t>
  </si>
  <si>
    <t>USE BALANCE 1990</t>
  </si>
  <si>
    <t>–210</t>
  </si>
  <si>
    <t>–4 265</t>
  </si>
  <si>
    <t>–370</t>
  </si>
  <si>
    <t>–132</t>
  </si>
  <si>
    <t>–38</t>
  </si>
  <si>
    <t>–67</t>
  </si>
  <si>
    <t>–1 282</t>
  </si>
  <si>
    <t>–7 628</t>
  </si>
  <si>
    <t>–65</t>
  </si>
  <si>
    <t>–21</t>
  </si>
  <si>
    <t>–16</t>
  </si>
  <si>
    <t>–42</t>
  </si>
  <si>
    <t>–1 540</t>
  </si>
  <si>
    <t>–1</t>
  </si>
  <si>
    <t>–620</t>
  </si>
  <si>
    <t>–170</t>
  </si>
  <si>
    <t>–1 340</t>
  </si>
  <si>
    <t>–4 390</t>
  </si>
  <si>
    <t>–3 522</t>
  </si>
  <si>
    <t>–3 554</t>
  </si>
  <si>
    <t>–75</t>
  </si>
  <si>
    <t>–15</t>
  </si>
  <si>
    <t>–107</t>
  </si>
  <si>
    <t>–1 076</t>
  </si>
  <si>
    <t>–5</t>
  </si>
  <si>
    <t>KÄYTTÖTASE 1991</t>
  </si>
  <si>
    <t>USE BALANCE 1991</t>
  </si>
  <si>
    <t>–218</t>
  </si>
  <si>
    <t>–4 649</t>
  </si>
  <si>
    <t>–375</t>
  </si>
  <si>
    <t>–95</t>
  </si>
  <si>
    <t>–45</t>
  </si>
  <si>
    <t>–83</t>
  </si>
  <si>
    <t>–1 206</t>
  </si>
  <si>
    <t>–8 047</t>
  </si>
  <si>
    <t>–34</t>
  </si>
  <si>
    <t>–35</t>
  </si>
  <si>
    <t>–570</t>
  </si>
  <si>
    <t>–1 590</t>
  </si>
  <si>
    <t>–69</t>
  </si>
  <si>
    <t>–5 190</t>
  </si>
  <si>
    <t>–3 532</t>
  </si>
  <si>
    <t>–3 765</t>
  </si>
  <si>
    <t>–382</t>
  </si>
  <si>
    <t>KÄYTTÖTASE 1992</t>
  </si>
  <si>
    <t>USE BALANCE 1992</t>
  </si>
  <si>
    <t>–217</t>
  </si>
  <si>
    <t>–6 216</t>
  </si>
  <si>
    <t>–582</t>
  </si>
  <si>
    <t>–195</t>
  </si>
  <si>
    <t>–53</t>
  </si>
  <si>
    <t>–1 372</t>
  </si>
  <si>
    <t>–8 821</t>
  </si>
  <si>
    <t>–30</t>
  </si>
  <si>
    <t>–91</t>
  </si>
  <si>
    <t>–1 930</t>
  </si>
  <si>
    <t>–720</t>
  </si>
  <si>
    <t>–1 820</t>
  </si>
  <si>
    <t>–63</t>
  </si>
  <si>
    <t>–5 650</t>
  </si>
  <si>
    <t>–3 794</t>
  </si>
  <si>
    <t>–4 025</t>
  </si>
  <si>
    <t>–387</t>
  </si>
  <si>
    <t>KÄYTTÖTASE 1993</t>
  </si>
  <si>
    <t>USE BALANCE 1993</t>
  </si>
  <si>
    <t>–7 181</t>
  </si>
  <si>
    <t>–694</t>
  </si>
  <si>
    <t>–200</t>
  </si>
  <si>
    <t>–60</t>
  </si>
  <si>
    <t>–72</t>
  </si>
  <si>
    <t>–1420</t>
  </si>
  <si>
    <t>–9 752</t>
  </si>
  <si>
    <t>–174</t>
  </si>
  <si>
    <t>–71</t>
  </si>
  <si>
    <t>–790</t>
  </si>
  <si>
    <t>–2 270</t>
  </si>
  <si>
    <t>–74</t>
  </si>
  <si>
    <t>–6 820</t>
  </si>
  <si>
    <t>–4 052</t>
  </si>
  <si>
    <t>–4 441</t>
  </si>
  <si>
    <t>–70</t>
  </si>
  <si>
    <t>–400</t>
  </si>
  <si>
    <t>KÄYTTÖTASE 1994</t>
  </si>
  <si>
    <t>USE BALANCE 1994</t>
  </si>
  <si>
    <t>–163</t>
  </si>
  <si>
    <t>–7 361</t>
  </si>
  <si>
    <t>–728</t>
  </si>
  <si>
    <t>–223</t>
  </si>
  <si>
    <t>–1 235</t>
  </si>
  <si>
    <t>–9 603</t>
  </si>
  <si>
    <t>–504</t>
  </si>
  <si>
    <t>–2 540</t>
  </si>
  <si>
    <t>–850</t>
  </si>
  <si>
    <t>–2 230</t>
  </si>
  <si>
    <t>–4 264</t>
  </si>
  <si>
    <t>–4 486</t>
  </si>
  <si>
    <t>–64</t>
  </si>
  <si>
    <t>–380</t>
  </si>
  <si>
    <t>KÄYTTÖTASE 1995</t>
  </si>
  <si>
    <t>USE BALANCE 1995</t>
  </si>
  <si>
    <t>–175</t>
  </si>
  <si>
    <t>–7 036</t>
  </si>
  <si>
    <t>–855</t>
  </si>
  <si>
    <t>–238</t>
  </si>
  <si>
    <t>–55</t>
  </si>
  <si>
    <t>–40</t>
  </si>
  <si>
    <t>–2 640</t>
  </si>
  <si>
    <t>–820</t>
  </si>
  <si>
    <t>–2 170</t>
  </si>
  <si>
    <t>–78</t>
  </si>
  <si>
    <t>–7 550</t>
  </si>
  <si>
    <t>–3 890</t>
  </si>
  <si>
    <t>–62</t>
  </si>
  <si>
    <t>–390</t>
  </si>
  <si>
    <t>KÄYTTÖTASE 1996</t>
  </si>
  <si>
    <t>USE BALANCE 1996</t>
  </si>
  <si>
    <t>–186</t>
  </si>
  <si>
    <t>–3 010</t>
  </si>
  <si>
    <t>–260</t>
  </si>
  <si>
    <t>–2 610</t>
  </si>
  <si>
    <t>–79</t>
  </si>
  <si>
    <t>–8 810</t>
  </si>
  <si>
    <t>–402</t>
  </si>
  <si>
    <t>KÄYTTÖTASE 1997</t>
  </si>
  <si>
    <t>USE BALANCE 1997</t>
  </si>
  <si>
    <t>Metsähake-</t>
  </si>
  <si>
    <r>
      <t xml:space="preserve">1000 kiintokuutiometriä – </t>
    </r>
    <r>
      <rPr>
        <i/>
        <sz val="8"/>
        <rFont val="Helvetica-Narrow"/>
        <family val="2"/>
      </rPr>
      <t>1000 solid cubic meters………………………………</t>
    </r>
  </si>
  <si>
    <r>
      <t xml:space="preserve">1000 tonnia – </t>
    </r>
    <r>
      <rPr>
        <i/>
        <sz val="8"/>
        <rFont val="Helvetica-Narrow"/>
        <family val="2"/>
      </rPr>
      <t xml:space="preserve">1000 metric tons………………………………..                      </t>
    </r>
  </si>
  <si>
    <r>
      <t xml:space="preserve">PERUSTARJONTA - </t>
    </r>
    <r>
      <rPr>
        <b/>
        <i/>
        <sz val="8"/>
        <rFont val="Helvetica-Narrow"/>
        <family val="2"/>
      </rPr>
      <t>BASIC SUPPLY</t>
    </r>
  </si>
  <si>
    <r>
      <t xml:space="preserve">METSÄTEOLLISUUS - </t>
    </r>
    <r>
      <rPr>
        <b/>
        <i/>
        <sz val="8"/>
        <rFont val="Helvetica-Narrow"/>
        <family val="2"/>
      </rPr>
      <t>FOREST INDUSTRY</t>
    </r>
  </si>
  <si>
    <r>
      <t>raaka-aineena -</t>
    </r>
    <r>
      <rPr>
        <i/>
        <sz val="8"/>
        <rFont val="Helvetica-Narrow"/>
        <family val="2"/>
      </rPr>
      <t xml:space="preserve"> as raw material</t>
    </r>
  </si>
  <si>
    <r>
      <t xml:space="preserve">tuotanto - </t>
    </r>
    <r>
      <rPr>
        <i/>
        <sz val="8"/>
        <rFont val="Helvetica-Narrow"/>
        <family val="2"/>
      </rPr>
      <t>production</t>
    </r>
  </si>
  <si>
    <t xml:space="preserve"> </t>
  </si>
  <si>
    <r>
      <t xml:space="preserve">RAAKA-AINEKÄYTTÖ YHTEENSA - </t>
    </r>
    <r>
      <rPr>
        <i/>
        <sz val="8"/>
        <rFont val="Helvetica-Narrow"/>
        <family val="2"/>
      </rPr>
      <t>TOTAL USE AS RAW MATERIAL</t>
    </r>
  </si>
  <si>
    <t>KÄYTTÖTASE 1998</t>
  </si>
  <si>
    <t>USE BALANCE 1998</t>
  </si>
  <si>
    <t>KÄYTTÖTASE 1999</t>
  </si>
  <si>
    <t>USE BALANCE 1999</t>
  </si>
  <si>
    <t>KÄYTTÖTASE 2000</t>
  </si>
  <si>
    <t>USE BALANCE 2000</t>
  </si>
  <si>
    <t>-11 233</t>
  </si>
  <si>
    <t>KÄYTTÖTASE 2001</t>
  </si>
  <si>
    <t>USE BALANCE 2001</t>
  </si>
  <si>
    <t>-11 188</t>
  </si>
  <si>
    <t>KÄYTTÖTASE 2002</t>
  </si>
  <si>
    <t>USE BALANCE 2002</t>
  </si>
  <si>
    <t>-11 736</t>
  </si>
  <si>
    <t>KÄYTTÖTASE 2003</t>
  </si>
  <si>
    <t>USE BALANCE 2003</t>
  </si>
  <si>
    <t>-11 670</t>
  </si>
  <si>
    <t>KÄYTTÖTASE 2004</t>
  </si>
  <si>
    <t>USE BALANCE 2004</t>
  </si>
  <si>
    <t>-12117</t>
  </si>
  <si>
    <t>KÄYTTÖTASE 2005</t>
  </si>
  <si>
    <t>USE BALANCE 2005</t>
  </si>
  <si>
    <t>KÄYTTÖTASE 2006</t>
  </si>
  <si>
    <t>USE BALANCE 2006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</si>
</sst>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\ &quot;mk&quot;;\-#,##0\ &quot;mk&quot;"/>
    <numFmt numFmtId="166" formatCode="#,##0\ &quot;mk&quot;;[Red]\-#,##0\ &quot;mk&quot;"/>
    <numFmt numFmtId="167" formatCode="#,##0.00\ &quot;mk&quot;;\-#,##0.00\ &quot;mk&quot;"/>
    <numFmt numFmtId="168" formatCode="#,##0.00\ &quot;mk&quot;;[Red]\-#,##0.00\ &quot;mk&quot;"/>
    <numFmt numFmtId="169" formatCode="_-* #,##0\ &quot;mk&quot;_-;\-* #,##0\ &quot;mk&quot;_-;_-* &quot;-&quot;\ &quot;mk&quot;_-;_-@_-"/>
    <numFmt numFmtId="170" formatCode="_-* #,##0\ _m_k_-;\-* #,##0\ _m_k_-;_-* &quot;-&quot;\ _m_k_-;_-@_-"/>
    <numFmt numFmtId="171" formatCode="_-* #,##0.00\ &quot;mk&quot;_-;\-* #,##0.00\ &quot;mk&quot;_-;_-* &quot;-&quot;??\ &quot;mk&quot;_-;_-@_-"/>
    <numFmt numFmtId="172" formatCode="_-* #,##0.00\ _m_k_-;\-* #,##0.00\ _m_k_-;_-* &quot;-&quot;??\ _m_k_-;_-@_-"/>
    <numFmt numFmtId="173" formatCode="0.0"/>
    <numFmt numFmtId="174" formatCode="0.00000"/>
    <numFmt numFmtId="175" formatCode="0.0000"/>
    <numFmt numFmtId="176" formatCode="0.000"/>
    <numFmt numFmtId="177" formatCode="00"/>
    <numFmt numFmtId="178" formatCode="#,##0_ ;\-#,##0\ "/>
  </numFmts>
  <fonts count="11">
    <font>
      <sz val="10"/>
      <name val="Arial"/>
      <family val="0"/>
    </font>
    <font>
      <b/>
      <sz val="10"/>
      <name val="Helvetica-Narrow"/>
      <family val="2"/>
    </font>
    <font>
      <sz val="8"/>
      <name val="Helvetica-Narrow"/>
      <family val="2"/>
    </font>
    <font>
      <sz val="8"/>
      <name val="Arial"/>
      <family val="2"/>
    </font>
    <font>
      <b/>
      <i/>
      <sz val="10"/>
      <name val="Helvetica-Narrow"/>
      <family val="2"/>
    </font>
    <font>
      <sz val="10"/>
      <name val="Helvetica-Narrow"/>
      <family val="2"/>
    </font>
    <font>
      <b/>
      <i/>
      <sz val="8"/>
      <name val="Helvetica-Narrow"/>
      <family val="2"/>
    </font>
    <font>
      <i/>
      <sz val="8"/>
      <name val="Helvetica-Narrow"/>
      <family val="2"/>
    </font>
    <font>
      <b/>
      <sz val="8"/>
      <name val="Helvetica-Narrow"/>
      <family val="2"/>
    </font>
    <font>
      <b/>
      <sz val="9"/>
      <name val="Helvetica-Narrow"/>
      <family val="2"/>
    </font>
    <font>
      <b/>
      <i/>
      <sz val="9"/>
      <name val="Helvetica-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top"/>
    </xf>
    <xf numFmtId="3" fontId="7" fillId="0" borderId="6" xfId="0" applyNumberFormat="1" applyFont="1" applyFill="1" applyBorder="1" applyAlignment="1">
      <alignment vertical="top"/>
    </xf>
    <xf numFmtId="3" fontId="2" fillId="0" borderId="6" xfId="0" applyNumberFormat="1" applyFont="1" applyFill="1" applyBorder="1" applyAlignment="1">
      <alignment vertical="top"/>
    </xf>
    <xf numFmtId="3" fontId="7" fillId="0" borderId="7" xfId="0" applyNumberFormat="1" applyFont="1" applyFill="1" applyBorder="1" applyAlignment="1">
      <alignment vertical="top"/>
    </xf>
    <xf numFmtId="3" fontId="7" fillId="0" borderId="8" xfId="0" applyNumberFormat="1" applyFont="1" applyFill="1" applyBorder="1" applyAlignment="1">
      <alignment vertical="top"/>
    </xf>
    <xf numFmtId="3" fontId="2" fillId="0" borderId="4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4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2" fillId="0" borderId="5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/>
    </xf>
    <xf numFmtId="3" fontId="2" fillId="2" borderId="4" xfId="0" applyNumberFormat="1" applyFont="1" applyFill="1" applyBorder="1" applyAlignment="1" applyProtection="1">
      <alignment horizontal="right"/>
      <protection/>
    </xf>
    <xf numFmtId="3" fontId="2" fillId="2" borderId="0" xfId="0" applyNumberFormat="1" applyFont="1" applyFill="1" applyBorder="1" applyAlignment="1" applyProtection="1">
      <alignment horizontal="right"/>
      <protection/>
    </xf>
    <xf numFmtId="3" fontId="2" fillId="2" borderId="5" xfId="0" applyNumberFormat="1" applyFont="1" applyFill="1" applyBorder="1" applyAlignment="1" applyProtection="1">
      <alignment horizontal="right"/>
      <protection/>
    </xf>
    <xf numFmtId="3" fontId="2" fillId="2" borderId="0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9" xfId="0" applyNumberFormat="1" applyFont="1" applyFill="1" applyBorder="1" applyAlignment="1" applyProtection="1">
      <alignment horizontal="right"/>
      <protection/>
    </xf>
    <xf numFmtId="3" fontId="2" fillId="0" borderId="11" xfId="0" applyNumberFormat="1" applyFont="1" applyFill="1" applyBorder="1" applyAlignment="1" applyProtection="1">
      <alignment horizontal="right"/>
      <protection/>
    </xf>
    <xf numFmtId="3" fontId="2" fillId="0" borderId="10" xfId="0" applyNumberFormat="1" applyFont="1" applyFill="1" applyBorder="1" applyAlignment="1" applyProtection="1">
      <alignment horizontal="right"/>
      <protection/>
    </xf>
    <xf numFmtId="3" fontId="2" fillId="0" borderId="11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3" fontId="2" fillId="0" borderId="5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3" fontId="2" fillId="2" borderId="9" xfId="0" applyNumberFormat="1" applyFont="1" applyFill="1" applyBorder="1" applyAlignment="1" applyProtection="1">
      <alignment horizontal="right"/>
      <protection/>
    </xf>
    <xf numFmtId="3" fontId="2" fillId="2" borderId="11" xfId="0" applyNumberFormat="1" applyFont="1" applyFill="1" applyBorder="1" applyAlignment="1" applyProtection="1">
      <alignment horizontal="right"/>
      <protection/>
    </xf>
    <xf numFmtId="3" fontId="2" fillId="2" borderId="10" xfId="0" applyNumberFormat="1" applyFont="1" applyFill="1" applyBorder="1" applyAlignment="1" applyProtection="1">
      <alignment horizontal="right"/>
      <protection/>
    </xf>
    <xf numFmtId="3" fontId="2" fillId="2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top"/>
    </xf>
    <xf numFmtId="3" fontId="7" fillId="0" borderId="4" xfId="0" applyNumberFormat="1" applyFont="1" applyFill="1" applyBorder="1" applyAlignment="1">
      <alignment vertical="top"/>
    </xf>
    <xf numFmtId="3" fontId="7" fillId="0" borderId="5" xfId="0" applyNumberFormat="1" applyFont="1" applyFill="1" applyBorder="1" applyAlignment="1">
      <alignment vertical="top"/>
    </xf>
    <xf numFmtId="0" fontId="2" fillId="0" borderId="9" xfId="0" applyFont="1" applyFill="1" applyBorder="1" applyAlignment="1">
      <alignment vertical="center"/>
    </xf>
    <xf numFmtId="0" fontId="7" fillId="0" borderId="4" xfId="0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vertical="top"/>
    </xf>
    <xf numFmtId="3" fontId="2" fillId="0" borderId="18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2" borderId="17" xfId="0" applyNumberFormat="1" applyFont="1" applyFill="1" applyBorder="1" applyAlignment="1">
      <alignment/>
    </xf>
    <xf numFmtId="3" fontId="2" fillId="2" borderId="18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1" fontId="2" fillId="0" borderId="4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0" xfId="0" applyFont="1" applyAlignment="1">
      <alignment/>
    </xf>
    <xf numFmtId="1" fontId="9" fillId="0" borderId="17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0" fontId="7" fillId="0" borderId="7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7" fillId="0" borderId="4" xfId="0" applyFont="1" applyFill="1" applyBorder="1" applyAlignment="1">
      <alignment vertical="top"/>
    </xf>
    <xf numFmtId="1" fontId="2" fillId="0" borderId="0" xfId="0" applyNumberFormat="1" applyFont="1" applyFill="1" applyBorder="1" applyAlignment="1">
      <alignment horizontal="right"/>
    </xf>
    <xf numFmtId="3" fontId="2" fillId="2" borderId="18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2" fillId="0" borderId="17" xfId="0" applyFont="1" applyFill="1" applyBorder="1" applyAlignment="1">
      <alignment vertical="top"/>
    </xf>
    <xf numFmtId="0" fontId="2" fillId="0" borderId="15" xfId="0" applyFont="1" applyFill="1" applyBorder="1" applyAlignment="1">
      <alignment/>
    </xf>
    <xf numFmtId="178" fontId="2" fillId="0" borderId="9" xfId="15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</cellXfs>
  <cellStyles count="38">
    <cellStyle name="Normal" xfId="0"/>
    <cellStyle name="Comma" xfId="15"/>
    <cellStyle name="Pilkku_131205_taustataulukot" xfId="16"/>
    <cellStyle name="Pilkku_puunkkehityss2004" xfId="17"/>
    <cellStyle name="Pilkku_puunkoka2003" xfId="18"/>
    <cellStyle name="Pilkku_puunkäytönkehsuunnat1980_ 2004" xfId="19"/>
    <cellStyle name="Pilkku_puunsito2003" xfId="20"/>
    <cellStyle name="Pilkku_puunsittuot1980_2003" xfId="21"/>
    <cellStyle name="Pilkku_taulukkopohjatMTP2005.xls Kaavio 1" xfId="22"/>
    <cellStyle name="Pilkku_taulukkopohjatMTP2005.xls Kaavio 1-1" xfId="23"/>
    <cellStyle name="Percent" xfId="24"/>
    <cellStyle name="Comma [0]" xfId="25"/>
    <cellStyle name="Pyör. luku_131205_taustataulukot" xfId="26"/>
    <cellStyle name="Pyör. luku_puunkkehityss2004" xfId="27"/>
    <cellStyle name="Pyör. luku_puunkoka2003" xfId="28"/>
    <cellStyle name="Pyör. luku_puunkäytönkehsuunnat1980_ 2004" xfId="29"/>
    <cellStyle name="Pyör. luku_puunsito2003" xfId="30"/>
    <cellStyle name="Pyör. luku_puunsittuot1980_2003" xfId="31"/>
    <cellStyle name="Pyör. luku_taulukkopohjatMTP2005.xls Kaavio 1" xfId="32"/>
    <cellStyle name="Pyör. luku_taulukkopohjatMTP2005.xls Kaavio 1-1" xfId="33"/>
    <cellStyle name="Currency [0]" xfId="34"/>
    <cellStyle name="Pyör. valuutta_131205_taustataulukot" xfId="35"/>
    <cellStyle name="Pyör. valuutta_puunkkehityss2004" xfId="36"/>
    <cellStyle name="Pyör. valuutta_puunkoka2003" xfId="37"/>
    <cellStyle name="Pyör. valuutta_puunkäytönkehsuunnat1980_ 2004" xfId="38"/>
    <cellStyle name="Pyör. valuutta_puunsito2003" xfId="39"/>
    <cellStyle name="Pyör. valuutta_puunsittuot1980_2003" xfId="40"/>
    <cellStyle name="Pyör. valuutta_taulukkopohjatMTP2005.xls Kaavio 1" xfId="41"/>
    <cellStyle name="Pyör. valuutta_taulukkopohjatMTP2005.xls Kaavio 1-1" xfId="42"/>
    <cellStyle name="Currency" xfId="43"/>
    <cellStyle name="Valuutta_131205_taustataulukot" xfId="44"/>
    <cellStyle name="Valuutta_puunkkehityss2004" xfId="45"/>
    <cellStyle name="Valuutta_puunkoka2003" xfId="46"/>
    <cellStyle name="Valuutta_puunkäytönkehsuunnat1980_ 2004" xfId="47"/>
    <cellStyle name="Valuutta_puunsito2003" xfId="48"/>
    <cellStyle name="Valuutta_puunsittuot1980_2003" xfId="49"/>
    <cellStyle name="Valuutta_taulukkopohjatMTP2005.xls Kaavio 1" xfId="50"/>
    <cellStyle name="Valuutta_taulukkopohjatMTP2005.xls Kaavio 1-1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A1">
      <selection activeCell="G40" sqref="G40"/>
    </sheetView>
  </sheetViews>
  <sheetFormatPr defaultColWidth="9.140625" defaultRowHeight="12.75"/>
  <cols>
    <col min="1" max="1" width="23.57421875" style="0" customWidth="1"/>
    <col min="2" max="2" width="26.57421875" style="0" customWidth="1"/>
  </cols>
  <sheetData>
    <row r="1" spans="1:15" s="4" customFormat="1" ht="13.5" customHeight="1">
      <c r="A1" s="1" t="s">
        <v>96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" s="7" customFormat="1" ht="13.5" customHeight="1">
      <c r="A2" s="5" t="s">
        <v>97</v>
      </c>
      <c r="B2" s="6"/>
    </row>
    <row r="3" spans="3:16" s="49" customFormat="1" ht="12" customHeight="1">
      <c r="C3" s="8" t="s">
        <v>0</v>
      </c>
      <c r="D3" s="9" t="s">
        <v>1</v>
      </c>
      <c r="E3" s="9" t="s">
        <v>2</v>
      </c>
      <c r="F3" s="9" t="s">
        <v>3</v>
      </c>
      <c r="G3" s="8" t="s">
        <v>4</v>
      </c>
      <c r="H3" s="9" t="s">
        <v>5</v>
      </c>
      <c r="I3" s="9" t="s">
        <v>6</v>
      </c>
      <c r="J3" s="10" t="s">
        <v>7</v>
      </c>
      <c r="K3" s="8" t="s">
        <v>8</v>
      </c>
      <c r="L3" s="9" t="s">
        <v>9</v>
      </c>
      <c r="M3" s="10" t="s">
        <v>10</v>
      </c>
      <c r="N3" s="9" t="s">
        <v>11</v>
      </c>
      <c r="O3" s="9" t="s">
        <v>12</v>
      </c>
      <c r="P3" s="70"/>
    </row>
    <row r="4" spans="3:16" s="113" customFormat="1" ht="10.5" customHeight="1">
      <c r="C4" s="69" t="s">
        <v>13</v>
      </c>
      <c r="D4" s="11"/>
      <c r="E4" s="11"/>
      <c r="F4" s="11" t="s">
        <v>14</v>
      </c>
      <c r="G4" s="12" t="s">
        <v>15</v>
      </c>
      <c r="H4" s="11"/>
      <c r="I4" s="11"/>
      <c r="J4" s="11"/>
      <c r="K4" s="12" t="s">
        <v>16</v>
      </c>
      <c r="L4" s="13" t="s">
        <v>16</v>
      </c>
      <c r="M4" s="14" t="s">
        <v>17</v>
      </c>
      <c r="N4" s="11" t="s">
        <v>18</v>
      </c>
      <c r="O4" s="13" t="s">
        <v>19</v>
      </c>
      <c r="P4" s="114"/>
    </row>
    <row r="5" spans="1:16" s="49" customFormat="1" ht="10.5" customHeight="1">
      <c r="A5" s="15"/>
      <c r="C5" s="16" t="s">
        <v>20</v>
      </c>
      <c r="D5" s="17" t="s">
        <v>21</v>
      </c>
      <c r="E5" s="17" t="s">
        <v>22</v>
      </c>
      <c r="F5" s="17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7" t="s">
        <v>28</v>
      </c>
      <c r="L5" s="17" t="s">
        <v>29</v>
      </c>
      <c r="M5" s="19" t="s">
        <v>30</v>
      </c>
      <c r="N5" s="17" t="s">
        <v>31</v>
      </c>
      <c r="O5" s="17" t="s">
        <v>32</v>
      </c>
      <c r="P5" s="70"/>
    </row>
    <row r="6" spans="1:16" s="113" customFormat="1" ht="11.25" customHeight="1">
      <c r="A6" s="20"/>
      <c r="C6" s="123" t="s">
        <v>33</v>
      </c>
      <c r="D6" s="21" t="s">
        <v>33</v>
      </c>
      <c r="E6" s="21" t="s">
        <v>34</v>
      </c>
      <c r="F6" s="22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1" t="s">
        <v>38</v>
      </c>
      <c r="L6" s="21" t="s">
        <v>38</v>
      </c>
      <c r="M6" s="24" t="s">
        <v>37</v>
      </c>
      <c r="N6" s="21" t="s">
        <v>39</v>
      </c>
      <c r="O6" s="21" t="s">
        <v>40</v>
      </c>
      <c r="P6" s="114"/>
    </row>
    <row r="7" spans="1:16" s="49" customFormat="1" ht="13.5" customHeight="1" thickBot="1">
      <c r="A7" s="60"/>
      <c r="B7" s="73"/>
      <c r="C7" s="85" t="s">
        <v>224</v>
      </c>
      <c r="D7" s="86"/>
      <c r="E7" s="86"/>
      <c r="F7" s="86"/>
      <c r="G7" s="59"/>
      <c r="H7" s="87"/>
      <c r="I7" s="87"/>
      <c r="J7" s="85" t="s">
        <v>225</v>
      </c>
      <c r="K7" s="60"/>
      <c r="L7" s="60"/>
      <c r="M7" s="60"/>
      <c r="N7" s="60"/>
      <c r="O7" s="42"/>
      <c r="P7" s="70"/>
    </row>
    <row r="8" spans="1:16" s="49" customFormat="1" ht="12" customHeight="1">
      <c r="A8" s="50" t="s">
        <v>226</v>
      </c>
      <c r="C8" s="70"/>
      <c r="D8" s="2"/>
      <c r="E8" s="2"/>
      <c r="F8" s="2"/>
      <c r="G8" s="70"/>
      <c r="H8" s="2"/>
      <c r="I8" s="2"/>
      <c r="K8" s="25"/>
      <c r="L8" s="2"/>
      <c r="M8" s="26"/>
      <c r="N8" s="2"/>
      <c r="O8" s="2"/>
      <c r="P8" s="70"/>
    </row>
    <row r="9" spans="1:16" s="124" customFormat="1" ht="11.25" customHeight="1">
      <c r="A9" s="2" t="s">
        <v>41</v>
      </c>
      <c r="B9" s="26"/>
      <c r="C9" s="27">
        <v>45520</v>
      </c>
      <c r="D9" s="28">
        <v>4910</v>
      </c>
      <c r="E9" s="28"/>
      <c r="F9" s="28"/>
      <c r="G9" s="27"/>
      <c r="H9" s="28"/>
      <c r="I9" s="28"/>
      <c r="J9" s="28"/>
      <c r="K9" s="27"/>
      <c r="L9" s="28"/>
      <c r="M9" s="29"/>
      <c r="N9" s="28"/>
      <c r="O9" s="30"/>
      <c r="P9" s="70"/>
    </row>
    <row r="10" spans="1:16" s="125" customFormat="1" ht="11.25" customHeight="1">
      <c r="A10" s="47" t="s">
        <v>42</v>
      </c>
      <c r="B10" s="39"/>
      <c r="C10" s="32">
        <v>5704</v>
      </c>
      <c r="D10" s="33">
        <v>28</v>
      </c>
      <c r="E10" s="33"/>
      <c r="F10" s="33">
        <v>313</v>
      </c>
      <c r="G10" s="32">
        <v>65</v>
      </c>
      <c r="H10" s="33">
        <v>24</v>
      </c>
      <c r="I10" s="33">
        <v>25</v>
      </c>
      <c r="J10" s="33">
        <v>24</v>
      </c>
      <c r="K10" s="32">
        <v>21</v>
      </c>
      <c r="L10" s="33">
        <v>42</v>
      </c>
      <c r="M10" s="34">
        <v>120</v>
      </c>
      <c r="N10" s="33"/>
      <c r="O10" s="35">
        <v>57</v>
      </c>
      <c r="P10" s="81"/>
    </row>
    <row r="11" spans="1:16" s="124" customFormat="1" ht="11.25" customHeight="1">
      <c r="A11" s="2" t="s">
        <v>43</v>
      </c>
      <c r="B11" s="26"/>
      <c r="C11" s="27"/>
      <c r="D11" s="28"/>
      <c r="E11" s="28"/>
      <c r="F11" s="28">
        <v>14180</v>
      </c>
      <c r="G11" s="27">
        <v>7430</v>
      </c>
      <c r="H11" s="28">
        <v>643</v>
      </c>
      <c r="I11" s="28">
        <v>526</v>
      </c>
      <c r="J11" s="28">
        <v>96</v>
      </c>
      <c r="K11" s="27">
        <v>3727</v>
      </c>
      <c r="L11" s="28">
        <v>5159</v>
      </c>
      <c r="M11" s="29">
        <v>8958</v>
      </c>
      <c r="N11" s="28">
        <v>8650</v>
      </c>
      <c r="O11" s="28">
        <v>440</v>
      </c>
      <c r="P11" s="70"/>
    </row>
    <row r="12" spans="1:16" s="125" customFormat="1" ht="11.25" customHeight="1">
      <c r="A12" s="47" t="s">
        <v>44</v>
      </c>
      <c r="B12" s="36"/>
      <c r="C12" s="32">
        <v>-427</v>
      </c>
      <c r="D12" s="33">
        <v>0</v>
      </c>
      <c r="E12" s="33"/>
      <c r="F12" s="33" t="s">
        <v>45</v>
      </c>
      <c r="G12" s="32" t="s">
        <v>46</v>
      </c>
      <c r="H12" s="33" t="s">
        <v>47</v>
      </c>
      <c r="I12" s="33" t="s">
        <v>48</v>
      </c>
      <c r="J12" s="33" t="s">
        <v>49</v>
      </c>
      <c r="K12" s="32" t="s">
        <v>50</v>
      </c>
      <c r="L12" s="33" t="s">
        <v>51</v>
      </c>
      <c r="M12" s="34" t="s">
        <v>52</v>
      </c>
      <c r="N12" s="33"/>
      <c r="O12" s="35" t="s">
        <v>53</v>
      </c>
      <c r="P12" s="81"/>
    </row>
    <row r="13" spans="1:16" s="124" customFormat="1" ht="11.25" customHeight="1">
      <c r="A13" s="2" t="s">
        <v>54</v>
      </c>
      <c r="B13" s="48"/>
      <c r="C13" s="27">
        <v>1100</v>
      </c>
      <c r="D13" s="28"/>
      <c r="E13" s="28"/>
      <c r="F13" s="28">
        <v>268</v>
      </c>
      <c r="G13" s="27" t="s">
        <v>53</v>
      </c>
      <c r="H13" s="28" t="s">
        <v>55</v>
      </c>
      <c r="I13" s="28" t="s">
        <v>56</v>
      </c>
      <c r="J13" s="28" t="s">
        <v>57</v>
      </c>
      <c r="K13" s="27"/>
      <c r="L13" s="28" t="s">
        <v>58</v>
      </c>
      <c r="M13" s="29">
        <v>20</v>
      </c>
      <c r="N13" s="28"/>
      <c r="O13" s="30"/>
      <c r="P13" s="70"/>
    </row>
    <row r="14" spans="1:16" s="125" customFormat="1" ht="11.25" customHeight="1" thickBot="1">
      <c r="A14" s="65" t="s">
        <v>59</v>
      </c>
      <c r="B14" s="54"/>
      <c r="C14" s="66">
        <f>SUM(C9:C13)</f>
        <v>51897</v>
      </c>
      <c r="D14" s="67">
        <v>4938</v>
      </c>
      <c r="E14" s="67">
        <v>0</v>
      </c>
      <c r="F14" s="67">
        <v>14549</v>
      </c>
      <c r="G14" s="66">
        <v>3272</v>
      </c>
      <c r="H14" s="67">
        <v>125</v>
      </c>
      <c r="I14" s="67">
        <v>363</v>
      </c>
      <c r="J14" s="67">
        <v>72</v>
      </c>
      <c r="K14" s="66">
        <v>3692</v>
      </c>
      <c r="L14" s="67">
        <v>3788</v>
      </c>
      <c r="M14" s="58">
        <v>1400</v>
      </c>
      <c r="N14" s="67">
        <v>8650</v>
      </c>
      <c r="O14" s="58">
        <v>447</v>
      </c>
      <c r="P14" s="81"/>
    </row>
    <row r="15" spans="1:16" s="124" customFormat="1" ht="11.25" customHeight="1">
      <c r="A15" s="50" t="s">
        <v>227</v>
      </c>
      <c r="B15" s="26"/>
      <c r="C15" s="27"/>
      <c r="D15" s="30"/>
      <c r="E15" s="30"/>
      <c r="F15" s="30"/>
      <c r="G15" s="62"/>
      <c r="H15" s="30"/>
      <c r="I15" s="30"/>
      <c r="J15" s="30"/>
      <c r="K15" s="62"/>
      <c r="L15" s="30"/>
      <c r="M15" s="52"/>
      <c r="N15" s="30"/>
      <c r="O15" s="30"/>
      <c r="P15" s="70"/>
    </row>
    <row r="16" spans="1:16" s="125" customFormat="1" ht="11.25" customHeight="1">
      <c r="A16" s="47" t="s">
        <v>60</v>
      </c>
      <c r="B16" s="39" t="s">
        <v>61</v>
      </c>
      <c r="C16" s="32">
        <v>-17670</v>
      </c>
      <c r="D16" s="33"/>
      <c r="E16" s="33"/>
      <c r="F16" s="33"/>
      <c r="G16" s="32"/>
      <c r="H16" s="33"/>
      <c r="I16" s="33"/>
      <c r="J16" s="33"/>
      <c r="K16" s="32"/>
      <c r="L16" s="35"/>
      <c r="M16" s="38"/>
      <c r="N16" s="33"/>
      <c r="O16" s="35"/>
      <c r="P16" s="81"/>
    </row>
    <row r="17" spans="1:16" s="124" customFormat="1" ht="11.25" customHeight="1">
      <c r="A17" s="79" t="s">
        <v>62</v>
      </c>
      <c r="B17" s="26" t="s">
        <v>63</v>
      </c>
      <c r="C17" s="27"/>
      <c r="D17" s="28"/>
      <c r="E17" s="28"/>
      <c r="F17" s="28">
        <v>10823</v>
      </c>
      <c r="G17" s="27">
        <v>7430</v>
      </c>
      <c r="H17" s="28"/>
      <c r="I17" s="28"/>
      <c r="J17" s="28"/>
      <c r="K17" s="27"/>
      <c r="L17" s="28"/>
      <c r="M17" s="29"/>
      <c r="N17" s="28"/>
      <c r="O17" s="30"/>
      <c r="P17" s="70"/>
    </row>
    <row r="18" spans="1:16" s="125" customFormat="1" ht="11.25" customHeight="1">
      <c r="A18" s="47" t="s">
        <v>64</v>
      </c>
      <c r="B18" s="39" t="s">
        <v>61</v>
      </c>
      <c r="C18" s="32" t="s">
        <v>65</v>
      </c>
      <c r="D18" s="33"/>
      <c r="E18" s="33"/>
      <c r="F18" s="33"/>
      <c r="G18" s="32"/>
      <c r="H18" s="33"/>
      <c r="I18" s="33"/>
      <c r="J18" s="33"/>
      <c r="K18" s="32"/>
      <c r="L18" s="33"/>
      <c r="M18" s="34" t="s">
        <v>57</v>
      </c>
      <c r="N18" s="33"/>
      <c r="O18" s="35"/>
      <c r="P18" s="81"/>
    </row>
    <row r="19" spans="1:16" s="124" customFormat="1" ht="11.25" customHeight="1">
      <c r="A19" s="79" t="s">
        <v>66</v>
      </c>
      <c r="B19" s="26" t="s">
        <v>63</v>
      </c>
      <c r="C19" s="27"/>
      <c r="D19" s="28"/>
      <c r="E19" s="28"/>
      <c r="F19" s="28">
        <v>1095</v>
      </c>
      <c r="G19" s="27"/>
      <c r="H19" s="28">
        <v>643</v>
      </c>
      <c r="I19" s="28"/>
      <c r="J19" s="28"/>
      <c r="K19" s="27"/>
      <c r="L19" s="28"/>
      <c r="M19" s="29"/>
      <c r="N19" s="28"/>
      <c r="O19" s="30"/>
      <c r="P19" s="70"/>
    </row>
    <row r="20" spans="1:16" s="125" customFormat="1" ht="11.25" customHeight="1">
      <c r="A20" s="47" t="s">
        <v>67</v>
      </c>
      <c r="B20" s="39" t="s">
        <v>61</v>
      </c>
      <c r="C20" s="32">
        <v>0</v>
      </c>
      <c r="D20" s="33"/>
      <c r="E20" s="33"/>
      <c r="F20" s="33" t="s">
        <v>68</v>
      </c>
      <c r="G20" s="32"/>
      <c r="H20" s="33"/>
      <c r="I20" s="33"/>
      <c r="J20" s="33"/>
      <c r="K20" s="32"/>
      <c r="L20" s="33"/>
      <c r="M20" s="34" t="s">
        <v>55</v>
      </c>
      <c r="N20" s="33"/>
      <c r="O20" s="35"/>
      <c r="P20" s="81"/>
    </row>
    <row r="21" spans="1:16" s="124" customFormat="1" ht="11.25" customHeight="1">
      <c r="A21" s="79" t="s">
        <v>69</v>
      </c>
      <c r="B21" s="26" t="s">
        <v>63</v>
      </c>
      <c r="C21" s="27"/>
      <c r="D21" s="28"/>
      <c r="E21" s="28"/>
      <c r="F21" s="28">
        <v>10</v>
      </c>
      <c r="G21" s="27"/>
      <c r="H21" s="28"/>
      <c r="I21" s="28">
        <v>526</v>
      </c>
      <c r="J21" s="28"/>
      <c r="K21" s="27"/>
      <c r="L21" s="28"/>
      <c r="M21" s="29"/>
      <c r="N21" s="28"/>
      <c r="O21" s="30"/>
      <c r="P21" s="70"/>
    </row>
    <row r="22" spans="1:16" s="125" customFormat="1" ht="11.25" customHeight="1">
      <c r="A22" s="47" t="s">
        <v>70</v>
      </c>
      <c r="B22" s="39" t="s">
        <v>61</v>
      </c>
      <c r="C22" s="32">
        <v>-20</v>
      </c>
      <c r="D22" s="33"/>
      <c r="E22" s="33"/>
      <c r="F22" s="33" t="s">
        <v>71</v>
      </c>
      <c r="G22" s="32"/>
      <c r="H22" s="35"/>
      <c r="I22" s="33"/>
      <c r="J22" s="33"/>
      <c r="K22" s="32"/>
      <c r="L22" s="33"/>
      <c r="M22" s="34"/>
      <c r="N22" s="33"/>
      <c r="O22" s="35"/>
      <c r="P22" s="81"/>
    </row>
    <row r="23" spans="1:16" s="124" customFormat="1" ht="11.25" customHeight="1">
      <c r="A23" s="79" t="s">
        <v>72</v>
      </c>
      <c r="B23" s="26" t="s">
        <v>63</v>
      </c>
      <c r="C23" s="27"/>
      <c r="D23" s="28"/>
      <c r="E23" s="28"/>
      <c r="F23" s="28">
        <v>1</v>
      </c>
      <c r="G23" s="27"/>
      <c r="H23" s="30"/>
      <c r="I23" s="28"/>
      <c r="J23" s="28">
        <v>96</v>
      </c>
      <c r="K23" s="27"/>
      <c r="L23" s="28"/>
      <c r="M23" s="29"/>
      <c r="N23" s="28"/>
      <c r="O23" s="30"/>
      <c r="P23" s="70"/>
    </row>
    <row r="24" spans="1:16" s="125" customFormat="1" ht="11.25" customHeight="1">
      <c r="A24" s="47" t="s">
        <v>73</v>
      </c>
      <c r="B24" s="39" t="s">
        <v>61</v>
      </c>
      <c r="C24" s="32">
        <v>-524</v>
      </c>
      <c r="D24" s="33"/>
      <c r="E24" s="33"/>
      <c r="F24" s="33">
        <v>-78</v>
      </c>
      <c r="G24" s="32">
        <v>-986</v>
      </c>
      <c r="H24" s="35">
        <v>-19</v>
      </c>
      <c r="I24" s="33">
        <v>-85</v>
      </c>
      <c r="J24" s="33">
        <v>-20</v>
      </c>
      <c r="K24" s="32"/>
      <c r="L24" s="33"/>
      <c r="M24" s="34">
        <v>-1</v>
      </c>
      <c r="N24" s="33"/>
      <c r="O24" s="35"/>
      <c r="P24" s="81"/>
    </row>
    <row r="25" spans="1:16" s="124" customFormat="1" ht="11.25" customHeight="1">
      <c r="A25" s="79" t="s">
        <v>74</v>
      </c>
      <c r="B25" s="26" t="s">
        <v>63</v>
      </c>
      <c r="C25" s="27"/>
      <c r="D25" s="28"/>
      <c r="E25" s="28"/>
      <c r="F25" s="28"/>
      <c r="G25" s="27"/>
      <c r="H25" s="30"/>
      <c r="I25" s="28"/>
      <c r="J25" s="28"/>
      <c r="K25" s="27"/>
      <c r="L25" s="28"/>
      <c r="M25" s="29"/>
      <c r="N25" s="28"/>
      <c r="O25" s="30"/>
      <c r="P25" s="70"/>
    </row>
    <row r="26" spans="1:16" s="125" customFormat="1" ht="11.25" customHeight="1">
      <c r="A26" s="47" t="s">
        <v>75</v>
      </c>
      <c r="B26" s="39" t="s">
        <v>61</v>
      </c>
      <c r="C26" s="32">
        <v>-9380</v>
      </c>
      <c r="D26" s="33"/>
      <c r="E26" s="33"/>
      <c r="F26" s="33" t="s">
        <v>76</v>
      </c>
      <c r="G26" s="32"/>
      <c r="H26" s="33"/>
      <c r="I26" s="33"/>
      <c r="J26" s="33"/>
      <c r="K26" s="32"/>
      <c r="L26" s="33"/>
      <c r="M26" s="34"/>
      <c r="N26" s="33"/>
      <c r="O26" s="35" t="s">
        <v>77</v>
      </c>
      <c r="P26" s="81"/>
    </row>
    <row r="27" spans="1:16" s="124" customFormat="1" ht="11.25" customHeight="1">
      <c r="A27" s="79" t="s">
        <v>78</v>
      </c>
      <c r="B27" s="26" t="s">
        <v>63</v>
      </c>
      <c r="C27" s="27"/>
      <c r="D27" s="30"/>
      <c r="E27" s="30"/>
      <c r="F27" s="28">
        <v>375</v>
      </c>
      <c r="G27" s="27"/>
      <c r="H27" s="28"/>
      <c r="I27" s="28"/>
      <c r="J27" s="28"/>
      <c r="K27" s="27">
        <v>3727</v>
      </c>
      <c r="L27" s="28"/>
      <c r="M27" s="29"/>
      <c r="N27" s="28"/>
      <c r="O27" s="30"/>
      <c r="P27" s="70"/>
    </row>
    <row r="28" spans="1:16" s="125" customFormat="1" ht="11.25" customHeight="1">
      <c r="A28" s="47" t="s">
        <v>79</v>
      </c>
      <c r="B28" s="39" t="s">
        <v>61</v>
      </c>
      <c r="C28" s="32">
        <v>-22240</v>
      </c>
      <c r="D28" s="33"/>
      <c r="E28" s="33"/>
      <c r="F28" s="33">
        <v>-5210</v>
      </c>
      <c r="G28" s="32"/>
      <c r="H28" s="33"/>
      <c r="I28" s="33"/>
      <c r="J28" s="33"/>
      <c r="K28" s="32"/>
      <c r="L28" s="33"/>
      <c r="M28" s="34"/>
      <c r="N28" s="33"/>
      <c r="O28" s="35"/>
      <c r="P28" s="81"/>
    </row>
    <row r="29" spans="1:16" s="124" customFormat="1" ht="11.25" customHeight="1">
      <c r="A29" s="79" t="s">
        <v>80</v>
      </c>
      <c r="B29" s="26" t="s">
        <v>63</v>
      </c>
      <c r="C29" s="27"/>
      <c r="D29" s="30"/>
      <c r="E29" s="30"/>
      <c r="F29" s="28">
        <v>1876</v>
      </c>
      <c r="G29" s="27"/>
      <c r="H29" s="28"/>
      <c r="I29" s="28"/>
      <c r="J29" s="28"/>
      <c r="K29" s="27"/>
      <c r="L29" s="28">
        <v>5159</v>
      </c>
      <c r="M29" s="29"/>
      <c r="N29" s="28">
        <v>8650</v>
      </c>
      <c r="O29" s="30"/>
      <c r="P29" s="70"/>
    </row>
    <row r="30" spans="1:16" s="125" customFormat="1" ht="11.25" customHeight="1">
      <c r="A30" s="47" t="s">
        <v>81</v>
      </c>
      <c r="B30" s="39" t="s">
        <v>61</v>
      </c>
      <c r="C30" s="32"/>
      <c r="D30" s="33"/>
      <c r="E30" s="33"/>
      <c r="F30" s="33"/>
      <c r="G30" s="32"/>
      <c r="H30" s="33"/>
      <c r="I30" s="33"/>
      <c r="J30" s="33"/>
      <c r="K30" s="32" t="s">
        <v>82</v>
      </c>
      <c r="L30" s="33" t="s">
        <v>83</v>
      </c>
      <c r="M30" s="34" t="s">
        <v>84</v>
      </c>
      <c r="N30" s="33"/>
      <c r="O30" s="35" t="s">
        <v>85</v>
      </c>
      <c r="P30" s="81"/>
    </row>
    <row r="31" spans="1:16" s="124" customFormat="1" ht="11.25" customHeight="1">
      <c r="A31" s="79" t="s">
        <v>86</v>
      </c>
      <c r="B31" s="26" t="s">
        <v>63</v>
      </c>
      <c r="C31" s="27"/>
      <c r="D31" s="28"/>
      <c r="E31" s="28"/>
      <c r="F31" s="28"/>
      <c r="G31" s="27"/>
      <c r="H31" s="28"/>
      <c r="I31" s="28"/>
      <c r="J31" s="28"/>
      <c r="K31" s="27"/>
      <c r="L31" s="28"/>
      <c r="M31" s="29">
        <v>8958</v>
      </c>
      <c r="N31" s="28"/>
      <c r="O31" s="30"/>
      <c r="P31" s="70"/>
    </row>
    <row r="32" spans="1:16" s="125" customFormat="1" ht="11.25" customHeight="1" thickBot="1">
      <c r="A32" s="65" t="s">
        <v>87</v>
      </c>
      <c r="B32" s="54"/>
      <c r="C32" s="55">
        <v>-51964</v>
      </c>
      <c r="D32" s="56"/>
      <c r="E32" s="56">
        <v>0</v>
      </c>
      <c r="F32" s="56">
        <v>-7778</v>
      </c>
      <c r="G32" s="55">
        <v>-986</v>
      </c>
      <c r="H32" s="56">
        <v>-19</v>
      </c>
      <c r="I32" s="56">
        <v>-85</v>
      </c>
      <c r="J32" s="56">
        <v>-20</v>
      </c>
      <c r="K32" s="55">
        <v>-3676</v>
      </c>
      <c r="L32" s="56">
        <v>-3656</v>
      </c>
      <c r="M32" s="57">
        <v>-106</v>
      </c>
      <c r="N32" s="56">
        <v>0</v>
      </c>
      <c r="O32" s="58">
        <v>-378</v>
      </c>
      <c r="P32" s="81"/>
    </row>
    <row r="33" spans="1:15" s="49" customFormat="1" ht="11.25" customHeight="1">
      <c r="A33" s="50" t="s">
        <v>88</v>
      </c>
      <c r="B33" s="2"/>
      <c r="C33" s="27"/>
      <c r="D33" s="28"/>
      <c r="E33" s="28"/>
      <c r="F33" s="29"/>
      <c r="G33" s="28"/>
      <c r="H33" s="28"/>
      <c r="I33" s="28"/>
      <c r="J33" s="28"/>
      <c r="K33" s="27"/>
      <c r="L33" s="28"/>
      <c r="M33" s="29"/>
      <c r="N33" s="28"/>
      <c r="O33" s="52"/>
    </row>
    <row r="34" spans="1:15" s="51" customFormat="1" ht="11.25" customHeight="1">
      <c r="A34" s="51" t="s">
        <v>89</v>
      </c>
      <c r="B34" s="47" t="s">
        <v>61</v>
      </c>
      <c r="C34" s="32">
        <v>-133</v>
      </c>
      <c r="D34" s="33"/>
      <c r="E34" s="33"/>
      <c r="F34" s="34">
        <v>-28</v>
      </c>
      <c r="G34" s="33">
        <v>-2120</v>
      </c>
      <c r="H34" s="33">
        <v>-106</v>
      </c>
      <c r="I34" s="33">
        <v>-278</v>
      </c>
      <c r="J34" s="33">
        <v>-52</v>
      </c>
      <c r="K34" s="32">
        <v>-16</v>
      </c>
      <c r="L34" s="33">
        <v>-132</v>
      </c>
      <c r="M34" s="38">
        <v>-1096</v>
      </c>
      <c r="N34" s="35" t="s">
        <v>58</v>
      </c>
      <c r="O34" s="38" t="s">
        <v>90</v>
      </c>
    </row>
    <row r="35" spans="1:15" s="49" customFormat="1" ht="11.25" customHeight="1">
      <c r="A35" s="49" t="s">
        <v>91</v>
      </c>
      <c r="B35" s="49" t="s">
        <v>92</v>
      </c>
      <c r="C35" s="27"/>
      <c r="D35" s="28">
        <v>-28</v>
      </c>
      <c r="E35" s="28"/>
      <c r="F35" s="29">
        <v>-5800</v>
      </c>
      <c r="G35" s="28"/>
      <c r="H35" s="28"/>
      <c r="I35" s="28"/>
      <c r="J35" s="28"/>
      <c r="K35" s="27"/>
      <c r="L35" s="28"/>
      <c r="M35" s="29"/>
      <c r="N35" s="28">
        <v>-8220</v>
      </c>
      <c r="O35" s="52"/>
    </row>
    <row r="36" spans="1:15" s="51" customFormat="1" ht="11.25" customHeight="1">
      <c r="A36" s="51" t="s">
        <v>93</v>
      </c>
      <c r="B36" s="51" t="s">
        <v>92</v>
      </c>
      <c r="C36" s="32"/>
      <c r="D36" s="33">
        <v>-4790</v>
      </c>
      <c r="E36" s="33"/>
      <c r="F36" s="34"/>
      <c r="G36" s="33"/>
      <c r="H36" s="33"/>
      <c r="I36" s="33"/>
      <c r="J36" s="33"/>
      <c r="K36" s="32"/>
      <c r="L36" s="33"/>
      <c r="M36" s="34"/>
      <c r="N36" s="33"/>
      <c r="O36" s="38"/>
    </row>
    <row r="37" spans="1:15" s="49" customFormat="1" ht="11.25" customHeight="1" thickBot="1">
      <c r="A37" s="59" t="s">
        <v>94</v>
      </c>
      <c r="B37" s="60"/>
      <c r="C37" s="43">
        <v>-133</v>
      </c>
      <c r="D37" s="44">
        <v>-4818</v>
      </c>
      <c r="E37" s="44">
        <v>0</v>
      </c>
      <c r="F37" s="45">
        <f>SUM(F34:F36)</f>
        <v>-5828</v>
      </c>
      <c r="G37" s="44">
        <v>-2120</v>
      </c>
      <c r="H37" s="44">
        <v>-106</v>
      </c>
      <c r="I37" s="44">
        <v>-278</v>
      </c>
      <c r="J37" s="44">
        <v>-52</v>
      </c>
      <c r="K37" s="43">
        <v>-16</v>
      </c>
      <c r="L37" s="44">
        <v>-132</v>
      </c>
      <c r="M37" s="45">
        <v>-1096</v>
      </c>
      <c r="N37" s="44">
        <v>-8228</v>
      </c>
      <c r="O37" s="61">
        <v>-48</v>
      </c>
    </row>
    <row r="38" spans="1:15" s="49" customFormat="1" ht="11.25" customHeight="1">
      <c r="A38" s="49" t="s">
        <v>95</v>
      </c>
      <c r="B38" s="2"/>
      <c r="C38" s="27">
        <v>-200</v>
      </c>
      <c r="D38" s="28">
        <v>120</v>
      </c>
      <c r="E38" s="28">
        <v>0</v>
      </c>
      <c r="F38" s="29">
        <v>943</v>
      </c>
      <c r="G38" s="28">
        <v>166</v>
      </c>
      <c r="H38" s="28">
        <v>0</v>
      </c>
      <c r="I38" s="28">
        <v>0</v>
      </c>
      <c r="J38" s="28">
        <v>0</v>
      </c>
      <c r="K38" s="27">
        <v>0</v>
      </c>
      <c r="L38" s="28">
        <v>0</v>
      </c>
      <c r="M38" s="29">
        <v>198</v>
      </c>
      <c r="N38" s="28">
        <v>422</v>
      </c>
      <c r="O38" s="52">
        <v>21</v>
      </c>
    </row>
    <row r="39" s="115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8"/>
  <sheetViews>
    <sheetView zoomScale="95" zoomScaleNormal="95" workbookViewId="0" topLeftCell="A1">
      <selection activeCell="C40" sqref="C40"/>
    </sheetView>
  </sheetViews>
  <sheetFormatPr defaultColWidth="9.140625" defaultRowHeight="12.75"/>
  <cols>
    <col min="1" max="1" width="23.7109375" style="0" customWidth="1"/>
    <col min="2" max="2" width="25.7109375" style="0" customWidth="1"/>
  </cols>
  <sheetData>
    <row r="1" ht="12.75">
      <c r="A1" s="77" t="s">
        <v>234</v>
      </c>
    </row>
    <row r="2" spans="1:15" s="71" customFormat="1" ht="12.75">
      <c r="A2" s="78" t="s">
        <v>235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2:16" s="49" customFormat="1" ht="12" customHeight="1">
      <c r="B3" s="112"/>
      <c r="C3" s="110" t="s">
        <v>0</v>
      </c>
      <c r="D3" s="13" t="s">
        <v>1</v>
      </c>
      <c r="E3" s="13" t="s">
        <v>223</v>
      </c>
      <c r="F3" s="14" t="s">
        <v>3</v>
      </c>
      <c r="G3" s="12" t="s">
        <v>4</v>
      </c>
      <c r="H3" s="13" t="s">
        <v>5</v>
      </c>
      <c r="I3" s="13" t="s">
        <v>6</v>
      </c>
      <c r="J3" s="14" t="s">
        <v>7</v>
      </c>
      <c r="K3" s="12" t="s">
        <v>8</v>
      </c>
      <c r="L3" s="13" t="s">
        <v>9</v>
      </c>
      <c r="M3" s="14" t="s">
        <v>10</v>
      </c>
      <c r="N3" s="12" t="s">
        <v>11</v>
      </c>
      <c r="O3" s="13" t="s">
        <v>12</v>
      </c>
      <c r="P3" s="70"/>
    </row>
    <row r="4" spans="2:16" s="113" customFormat="1" ht="10.5" customHeight="1">
      <c r="B4" s="15"/>
      <c r="C4" s="25" t="s">
        <v>13</v>
      </c>
      <c r="D4" s="11"/>
      <c r="E4" s="2"/>
      <c r="F4" s="68" t="s">
        <v>14</v>
      </c>
      <c r="G4" s="12" t="s">
        <v>15</v>
      </c>
      <c r="H4" s="11"/>
      <c r="I4" s="11"/>
      <c r="J4" s="68"/>
      <c r="K4" s="12" t="s">
        <v>16</v>
      </c>
      <c r="L4" s="13" t="s">
        <v>16</v>
      </c>
      <c r="M4" s="14" t="s">
        <v>17</v>
      </c>
      <c r="N4" s="69" t="s">
        <v>18</v>
      </c>
      <c r="O4" s="13" t="s">
        <v>19</v>
      </c>
      <c r="P4" s="114"/>
    </row>
    <row r="5" spans="3:16" s="49" customFormat="1" ht="10.5" customHeight="1">
      <c r="C5" s="16" t="s">
        <v>20</v>
      </c>
      <c r="D5" s="17" t="s">
        <v>21</v>
      </c>
      <c r="E5" s="17" t="s">
        <v>22</v>
      </c>
      <c r="F5" s="19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6" t="s">
        <v>28</v>
      </c>
      <c r="L5" s="17" t="s">
        <v>29</v>
      </c>
      <c r="M5" s="19" t="s">
        <v>30</v>
      </c>
      <c r="N5" s="16" t="s">
        <v>31</v>
      </c>
      <c r="O5" s="17" t="s">
        <v>32</v>
      </c>
      <c r="P5" s="70"/>
    </row>
    <row r="6" spans="3:16" s="113" customFormat="1" ht="11.25" customHeight="1">
      <c r="C6" s="23" t="s">
        <v>33</v>
      </c>
      <c r="D6" s="21" t="s">
        <v>33</v>
      </c>
      <c r="E6" s="21" t="s">
        <v>34</v>
      </c>
      <c r="F6" s="24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3" t="s">
        <v>38</v>
      </c>
      <c r="L6" s="21" t="s">
        <v>38</v>
      </c>
      <c r="M6" s="24" t="s">
        <v>37</v>
      </c>
      <c r="N6" s="23" t="s">
        <v>39</v>
      </c>
      <c r="O6" s="21" t="s">
        <v>40</v>
      </c>
      <c r="P6" s="114"/>
    </row>
    <row r="7" spans="1:16" s="49" customFormat="1" ht="13.5" customHeight="1" thickBot="1">
      <c r="A7" s="59"/>
      <c r="B7" s="73"/>
      <c r="C7" s="85" t="s">
        <v>224</v>
      </c>
      <c r="D7" s="86"/>
      <c r="E7" s="86"/>
      <c r="F7" s="86"/>
      <c r="G7" s="59"/>
      <c r="H7" s="86"/>
      <c r="I7" s="86"/>
      <c r="J7" s="85" t="s">
        <v>225</v>
      </c>
      <c r="K7" s="60"/>
      <c r="L7" s="60"/>
      <c r="M7" s="60"/>
      <c r="N7" s="60"/>
      <c r="O7" s="42"/>
      <c r="P7" s="70"/>
    </row>
    <row r="8" spans="1:16" s="49" customFormat="1" ht="11.25" customHeight="1">
      <c r="A8" s="82" t="s">
        <v>226</v>
      </c>
      <c r="B8" s="84"/>
      <c r="C8" s="82"/>
      <c r="D8" s="2"/>
      <c r="E8" s="2"/>
      <c r="F8" s="26"/>
      <c r="H8" s="2"/>
      <c r="I8" s="2"/>
      <c r="J8" s="48"/>
      <c r="K8" s="25"/>
      <c r="L8" s="2"/>
      <c r="M8" s="26"/>
      <c r="N8" s="25"/>
      <c r="O8" s="2"/>
      <c r="P8" s="70"/>
    </row>
    <row r="9" spans="1:16" s="51" customFormat="1" ht="11.25" customHeight="1">
      <c r="A9" s="31" t="s">
        <v>41</v>
      </c>
      <c r="B9" s="36"/>
      <c r="C9" s="31">
        <v>56280</v>
      </c>
      <c r="D9" s="35">
        <v>4660</v>
      </c>
      <c r="E9" s="35">
        <v>747</v>
      </c>
      <c r="F9" s="38"/>
      <c r="G9" s="35"/>
      <c r="H9" s="35"/>
      <c r="I9" s="35"/>
      <c r="J9" s="38"/>
      <c r="K9" s="37"/>
      <c r="L9" s="35"/>
      <c r="M9" s="38"/>
      <c r="N9" s="37"/>
      <c r="O9" s="35"/>
      <c r="P9" s="81"/>
    </row>
    <row r="10" spans="1:16" s="49" customFormat="1" ht="11.25" customHeight="1">
      <c r="A10" s="25" t="s">
        <v>42</v>
      </c>
      <c r="B10" s="26"/>
      <c r="C10" s="25">
        <v>11507</v>
      </c>
      <c r="D10" s="30">
        <v>162</v>
      </c>
      <c r="E10" s="30"/>
      <c r="F10" s="52">
        <v>1289</v>
      </c>
      <c r="G10" s="30">
        <v>292</v>
      </c>
      <c r="H10" s="30">
        <v>32</v>
      </c>
      <c r="I10" s="30">
        <v>39</v>
      </c>
      <c r="J10" s="52">
        <v>52</v>
      </c>
      <c r="K10" s="62">
        <v>9</v>
      </c>
      <c r="L10" s="30">
        <v>67</v>
      </c>
      <c r="M10" s="52">
        <v>296</v>
      </c>
      <c r="N10" s="62"/>
      <c r="O10" s="30">
        <v>49</v>
      </c>
      <c r="P10" s="70"/>
    </row>
    <row r="11" spans="1:16" s="51" customFormat="1" ht="11.25" customHeight="1">
      <c r="A11" s="31" t="s">
        <v>43</v>
      </c>
      <c r="B11" s="36"/>
      <c r="C11" s="31"/>
      <c r="D11" s="35"/>
      <c r="E11" s="35"/>
      <c r="F11" s="34">
        <f>SUM(F17+F19+F27+F29)</f>
        <v>20921</v>
      </c>
      <c r="G11" s="33">
        <v>12768</v>
      </c>
      <c r="H11" s="33">
        <v>1076</v>
      </c>
      <c r="I11" s="33">
        <v>439</v>
      </c>
      <c r="J11" s="34">
        <v>96</v>
      </c>
      <c r="K11" s="32">
        <v>4613</v>
      </c>
      <c r="L11" s="33">
        <v>6966</v>
      </c>
      <c r="M11" s="34">
        <v>12947</v>
      </c>
      <c r="N11" s="32">
        <v>12800</v>
      </c>
      <c r="O11" s="35">
        <v>697</v>
      </c>
      <c r="P11" s="81"/>
    </row>
    <row r="12" spans="1:16" s="49" customFormat="1" ht="11.25" customHeight="1">
      <c r="A12" s="25" t="s">
        <v>44</v>
      </c>
      <c r="B12" s="26"/>
      <c r="C12" s="25">
        <v>-786</v>
      </c>
      <c r="D12" s="30">
        <v>-11</v>
      </c>
      <c r="E12" s="30"/>
      <c r="F12" s="52">
        <v>-175</v>
      </c>
      <c r="G12" s="30">
        <v>-8383</v>
      </c>
      <c r="H12" s="30">
        <v>-1019</v>
      </c>
      <c r="I12" s="30">
        <v>-183</v>
      </c>
      <c r="J12" s="52">
        <v>-62</v>
      </c>
      <c r="K12" s="62">
        <v>-99</v>
      </c>
      <c r="L12" s="30">
        <v>-1783</v>
      </c>
      <c r="M12" s="52">
        <v>-11574</v>
      </c>
      <c r="N12" s="62"/>
      <c r="O12" s="30">
        <v>-93</v>
      </c>
      <c r="P12" s="70"/>
    </row>
    <row r="13" spans="1:16" s="51" customFormat="1" ht="11.25" customHeight="1">
      <c r="A13" s="31" t="s">
        <v>54</v>
      </c>
      <c r="B13" s="36"/>
      <c r="C13" s="31">
        <v>-767</v>
      </c>
      <c r="D13" s="33"/>
      <c r="E13" s="33"/>
      <c r="F13" s="38">
        <v>7</v>
      </c>
      <c r="G13" s="35"/>
      <c r="H13" s="35"/>
      <c r="I13" s="35"/>
      <c r="J13" s="38"/>
      <c r="K13" s="37"/>
      <c r="L13" s="35"/>
      <c r="M13" s="38"/>
      <c r="N13" s="37"/>
      <c r="O13" s="35"/>
      <c r="P13" s="81"/>
    </row>
    <row r="14" spans="1:16" s="49" customFormat="1" ht="11.25" customHeight="1" thickBot="1">
      <c r="A14" s="41" t="s">
        <v>59</v>
      </c>
      <c r="B14" s="42"/>
      <c r="C14" s="41">
        <f>SUM(C9:C13)</f>
        <v>66234</v>
      </c>
      <c r="D14" s="46">
        <f>SUM(D9:D13)</f>
        <v>4811</v>
      </c>
      <c r="E14" s="46">
        <f>SUM(E9:E13)</f>
        <v>747</v>
      </c>
      <c r="F14" s="61">
        <f>SUM(F9:F13)</f>
        <v>22042</v>
      </c>
      <c r="G14" s="46">
        <f aca="true" t="shared" si="0" ref="G14:O14">SUM(G9:G13)</f>
        <v>4677</v>
      </c>
      <c r="H14" s="46">
        <f t="shared" si="0"/>
        <v>89</v>
      </c>
      <c r="I14" s="46">
        <f t="shared" si="0"/>
        <v>295</v>
      </c>
      <c r="J14" s="61">
        <f t="shared" si="0"/>
        <v>86</v>
      </c>
      <c r="K14" s="63">
        <f t="shared" si="0"/>
        <v>4523</v>
      </c>
      <c r="L14" s="46">
        <f t="shared" si="0"/>
        <v>5250</v>
      </c>
      <c r="M14" s="61">
        <f t="shared" si="0"/>
        <v>1669</v>
      </c>
      <c r="N14" s="63">
        <f t="shared" si="0"/>
        <v>12800</v>
      </c>
      <c r="O14" s="61">
        <f t="shared" si="0"/>
        <v>653</v>
      </c>
      <c r="P14" s="70"/>
    </row>
    <row r="15" spans="1:16" s="49" customFormat="1" ht="11.25" customHeight="1">
      <c r="A15" s="82" t="s">
        <v>227</v>
      </c>
      <c r="B15" s="48"/>
      <c r="C15" s="25"/>
      <c r="D15" s="30"/>
      <c r="E15" s="30"/>
      <c r="F15" s="30"/>
      <c r="G15" s="62"/>
      <c r="H15" s="30"/>
      <c r="I15" s="30"/>
      <c r="J15" s="64"/>
      <c r="K15" s="62"/>
      <c r="L15" s="30"/>
      <c r="M15" s="52"/>
      <c r="N15" s="30"/>
      <c r="O15" s="30"/>
      <c r="P15" s="70"/>
    </row>
    <row r="16" spans="1:16" s="51" customFormat="1" ht="11.25" customHeight="1">
      <c r="A16" s="31" t="s">
        <v>60</v>
      </c>
      <c r="B16" s="36" t="s">
        <v>228</v>
      </c>
      <c r="C16" s="31">
        <v>-28407</v>
      </c>
      <c r="D16" s="35"/>
      <c r="E16" s="35"/>
      <c r="F16" s="35"/>
      <c r="G16" s="37"/>
      <c r="H16" s="35"/>
      <c r="I16" s="35"/>
      <c r="J16" s="35"/>
      <c r="K16" s="37"/>
      <c r="L16" s="35"/>
      <c r="M16" s="38"/>
      <c r="N16" s="35"/>
      <c r="O16" s="35"/>
      <c r="P16" s="81"/>
    </row>
    <row r="17" spans="1:16" s="49" customFormat="1" ht="11.25" customHeight="1">
      <c r="A17" s="40" t="s">
        <v>62</v>
      </c>
      <c r="B17" s="26" t="s">
        <v>229</v>
      </c>
      <c r="C17" s="25"/>
      <c r="D17" s="30"/>
      <c r="E17" s="30"/>
      <c r="F17" s="30">
        <v>15322</v>
      </c>
      <c r="G17" s="62">
        <v>12768</v>
      </c>
      <c r="H17" s="30"/>
      <c r="I17" s="30"/>
      <c r="J17" s="30"/>
      <c r="K17" s="62"/>
      <c r="L17" s="30"/>
      <c r="M17" s="52"/>
      <c r="N17" s="30"/>
      <c r="O17" s="30"/>
      <c r="P17" s="70"/>
    </row>
    <row r="18" spans="1:16" s="51" customFormat="1" ht="11.25" customHeight="1">
      <c r="A18" s="31" t="s">
        <v>64</v>
      </c>
      <c r="B18" s="36" t="s">
        <v>228</v>
      </c>
      <c r="C18" s="31">
        <v>-3156</v>
      </c>
      <c r="D18" s="35"/>
      <c r="E18" s="35"/>
      <c r="F18" s="35"/>
      <c r="G18" s="37"/>
      <c r="H18" s="35"/>
      <c r="I18" s="35"/>
      <c r="J18" s="35"/>
      <c r="K18" s="37"/>
      <c r="L18" s="35"/>
      <c r="M18" s="38"/>
      <c r="N18" s="35"/>
      <c r="O18" s="35"/>
      <c r="P18" s="81"/>
    </row>
    <row r="19" spans="1:16" s="49" customFormat="1" ht="11.25" customHeight="1">
      <c r="A19" s="40" t="s">
        <v>66</v>
      </c>
      <c r="B19" s="26" t="s">
        <v>229</v>
      </c>
      <c r="C19" s="25"/>
      <c r="D19" s="30"/>
      <c r="E19" s="30"/>
      <c r="F19" s="30">
        <v>2260</v>
      </c>
      <c r="G19" s="62"/>
      <c r="H19" s="30">
        <v>1076</v>
      </c>
      <c r="I19" s="30"/>
      <c r="J19" s="30"/>
      <c r="K19" s="62"/>
      <c r="L19" s="30"/>
      <c r="M19" s="52"/>
      <c r="N19" s="30"/>
      <c r="O19" s="30"/>
      <c r="P19" s="70"/>
    </row>
    <row r="20" spans="1:16" s="51" customFormat="1" ht="11.25" customHeight="1">
      <c r="A20" s="31" t="s">
        <v>67</v>
      </c>
      <c r="B20" s="36" t="s">
        <v>228</v>
      </c>
      <c r="C20" s="31">
        <v>-10</v>
      </c>
      <c r="D20" s="35"/>
      <c r="E20" s="35"/>
      <c r="F20" s="35">
        <v>-746</v>
      </c>
      <c r="G20" s="37"/>
      <c r="H20" s="35"/>
      <c r="I20" s="35"/>
      <c r="J20" s="35"/>
      <c r="K20" s="37"/>
      <c r="L20" s="35"/>
      <c r="M20" s="38"/>
      <c r="N20" s="35"/>
      <c r="O20" s="35"/>
      <c r="P20" s="81"/>
    </row>
    <row r="21" spans="1:16" s="49" customFormat="1" ht="11.25" customHeight="1">
      <c r="A21" s="40" t="s">
        <v>69</v>
      </c>
      <c r="B21" s="26" t="s">
        <v>229</v>
      </c>
      <c r="C21" s="25"/>
      <c r="D21" s="30"/>
      <c r="E21" s="30"/>
      <c r="F21" s="30"/>
      <c r="G21" s="62"/>
      <c r="H21" s="30"/>
      <c r="I21" s="30">
        <v>439</v>
      </c>
      <c r="J21" s="30"/>
      <c r="K21" s="62"/>
      <c r="L21" s="30"/>
      <c r="M21" s="52"/>
      <c r="N21" s="30"/>
      <c r="O21" s="30"/>
      <c r="P21" s="70"/>
    </row>
    <row r="22" spans="1:16" s="51" customFormat="1" ht="11.25" customHeight="1">
      <c r="A22" s="31" t="s">
        <v>70</v>
      </c>
      <c r="B22" s="36" t="s">
        <v>228</v>
      </c>
      <c r="C22" s="31">
        <v>0</v>
      </c>
      <c r="D22" s="35"/>
      <c r="E22" s="35"/>
      <c r="F22" s="35">
        <v>-288</v>
      </c>
      <c r="G22" s="37"/>
      <c r="H22" s="35"/>
      <c r="I22" s="35"/>
      <c r="J22" s="35"/>
      <c r="K22" s="37"/>
      <c r="L22" s="35"/>
      <c r="M22" s="38"/>
      <c r="N22" s="35"/>
      <c r="O22" s="35"/>
      <c r="P22" s="81"/>
    </row>
    <row r="23" spans="1:16" s="49" customFormat="1" ht="11.25" customHeight="1">
      <c r="A23" s="40" t="s">
        <v>72</v>
      </c>
      <c r="B23" s="26" t="s">
        <v>229</v>
      </c>
      <c r="C23" s="25"/>
      <c r="D23" s="30"/>
      <c r="E23" s="30"/>
      <c r="F23" s="30"/>
      <c r="G23" s="62"/>
      <c r="H23" s="30"/>
      <c r="I23" s="30"/>
      <c r="J23" s="30">
        <v>96</v>
      </c>
      <c r="K23" s="62"/>
      <c r="L23" s="30"/>
      <c r="M23" s="52"/>
      <c r="N23" s="30"/>
      <c r="O23" s="30"/>
      <c r="P23" s="70"/>
    </row>
    <row r="24" spans="1:16" s="51" customFormat="1" ht="11.25" customHeight="1">
      <c r="A24" s="81" t="s">
        <v>73</v>
      </c>
      <c r="B24" s="36" t="s">
        <v>228</v>
      </c>
      <c r="C24" s="31">
        <v>-279</v>
      </c>
      <c r="D24" s="47"/>
      <c r="E24" s="47"/>
      <c r="F24" s="47">
        <v>0</v>
      </c>
      <c r="G24" s="31">
        <v>-1065</v>
      </c>
      <c r="H24" s="47">
        <v>-71</v>
      </c>
      <c r="I24" s="47">
        <v>-4</v>
      </c>
      <c r="J24" s="47">
        <v>-22</v>
      </c>
      <c r="K24" s="31"/>
      <c r="L24" s="47"/>
      <c r="M24" s="36"/>
      <c r="N24" s="47"/>
      <c r="O24" s="47"/>
      <c r="P24" s="81"/>
    </row>
    <row r="25" spans="1:16" s="49" customFormat="1" ht="11.25" customHeight="1">
      <c r="A25" s="93" t="s">
        <v>74</v>
      </c>
      <c r="B25" s="26" t="s">
        <v>229</v>
      </c>
      <c r="C25" s="25"/>
      <c r="D25" s="2"/>
      <c r="E25" s="2"/>
      <c r="F25" s="2"/>
      <c r="G25" s="25"/>
      <c r="H25" s="2"/>
      <c r="I25" s="2"/>
      <c r="J25" s="2"/>
      <c r="K25" s="25"/>
      <c r="L25" s="2"/>
      <c r="M25" s="26"/>
      <c r="N25" s="2"/>
      <c r="O25" s="2"/>
      <c r="P25" s="70"/>
    </row>
    <row r="26" spans="1:16" s="51" customFormat="1" ht="11.25" customHeight="1">
      <c r="A26" s="31" t="s">
        <v>75</v>
      </c>
      <c r="B26" s="36" t="s">
        <v>228</v>
      </c>
      <c r="C26" s="31">
        <v>-10060</v>
      </c>
      <c r="D26" s="35"/>
      <c r="E26" s="35"/>
      <c r="F26" s="35">
        <v>-2749</v>
      </c>
      <c r="G26" s="37"/>
      <c r="H26" s="35"/>
      <c r="I26" s="35"/>
      <c r="J26" s="35"/>
      <c r="K26" s="37"/>
      <c r="L26" s="35"/>
      <c r="M26" s="38"/>
      <c r="N26" s="35"/>
      <c r="O26" s="35"/>
      <c r="P26" s="81"/>
    </row>
    <row r="27" spans="1:16" s="49" customFormat="1" ht="11.25" customHeight="1">
      <c r="A27" s="40" t="s">
        <v>78</v>
      </c>
      <c r="B27" s="26" t="s">
        <v>229</v>
      </c>
      <c r="C27" s="25"/>
      <c r="D27" s="30"/>
      <c r="E27" s="30"/>
      <c r="F27" s="30">
        <v>696</v>
      </c>
      <c r="G27" s="62"/>
      <c r="H27" s="30"/>
      <c r="I27" s="30"/>
      <c r="J27" s="30"/>
      <c r="K27" s="62">
        <v>4613</v>
      </c>
      <c r="L27" s="30"/>
      <c r="M27" s="52"/>
      <c r="N27" s="30"/>
      <c r="O27" s="30"/>
      <c r="P27" s="70"/>
    </row>
    <row r="28" spans="1:16" s="51" customFormat="1" ht="11.25" customHeight="1">
      <c r="A28" s="31" t="s">
        <v>79</v>
      </c>
      <c r="B28" s="36" t="s">
        <v>228</v>
      </c>
      <c r="C28" s="31">
        <v>-25978</v>
      </c>
      <c r="D28" s="35"/>
      <c r="E28" s="35"/>
      <c r="F28" s="35">
        <v>-8992</v>
      </c>
      <c r="G28" s="37"/>
      <c r="H28" s="35"/>
      <c r="I28" s="35"/>
      <c r="J28" s="35"/>
      <c r="K28" s="37"/>
      <c r="L28" s="35"/>
      <c r="M28" s="38"/>
      <c r="O28" s="35"/>
      <c r="P28" s="81"/>
    </row>
    <row r="29" spans="1:16" s="49" customFormat="1" ht="11.25" customHeight="1">
      <c r="A29" s="40" t="s">
        <v>80</v>
      </c>
      <c r="B29" s="26" t="s">
        <v>229</v>
      </c>
      <c r="C29" s="25"/>
      <c r="D29" s="30"/>
      <c r="E29" s="30"/>
      <c r="F29" s="30">
        <v>2643</v>
      </c>
      <c r="G29" s="62"/>
      <c r="H29" s="30"/>
      <c r="I29" s="30"/>
      <c r="J29" s="30"/>
      <c r="K29" s="62"/>
      <c r="L29" s="30">
        <v>6966</v>
      </c>
      <c r="M29" s="52"/>
      <c r="N29" s="30">
        <v>12800</v>
      </c>
      <c r="O29" s="30"/>
      <c r="P29" s="70"/>
    </row>
    <row r="30" spans="1:16" s="51" customFormat="1" ht="11.25" customHeight="1">
      <c r="A30" s="31" t="s">
        <v>81</v>
      </c>
      <c r="B30" s="36" t="s">
        <v>228</v>
      </c>
      <c r="C30" s="31"/>
      <c r="D30" s="35"/>
      <c r="E30" s="35"/>
      <c r="F30" s="33"/>
      <c r="G30" s="37"/>
      <c r="H30" s="35"/>
      <c r="I30" s="35"/>
      <c r="J30" s="35"/>
      <c r="K30" s="37">
        <v>-4519</v>
      </c>
      <c r="L30" s="35">
        <v>-5162</v>
      </c>
      <c r="M30" s="38">
        <v>-361</v>
      </c>
      <c r="N30" s="35"/>
      <c r="O30" s="35">
        <v>-696</v>
      </c>
      <c r="P30" s="81"/>
    </row>
    <row r="31" spans="1:16" s="49" customFormat="1" ht="11.25" customHeight="1">
      <c r="A31" s="40" t="s">
        <v>86</v>
      </c>
      <c r="B31" s="26" t="s">
        <v>229</v>
      </c>
      <c r="C31" s="25"/>
      <c r="D31" s="30"/>
      <c r="E31" s="30"/>
      <c r="F31" s="30"/>
      <c r="G31" s="62"/>
      <c r="H31" s="30"/>
      <c r="I31" s="30"/>
      <c r="J31" s="30"/>
      <c r="K31" s="62"/>
      <c r="L31" s="28"/>
      <c r="M31" s="52">
        <v>12947</v>
      </c>
      <c r="N31" s="28"/>
      <c r="O31" s="30"/>
      <c r="P31" s="70"/>
    </row>
    <row r="32" spans="1:16" s="49" customFormat="1" ht="11.25" customHeight="1" thickBot="1">
      <c r="A32" s="80" t="s">
        <v>231</v>
      </c>
      <c r="B32" s="73"/>
      <c r="C32" s="41">
        <f>SUM(C16:C31)</f>
        <v>-67890</v>
      </c>
      <c r="D32" s="46"/>
      <c r="E32" s="46"/>
      <c r="F32" s="46">
        <f>SUM(F20+F22+F26+F28)</f>
        <v>-12775</v>
      </c>
      <c r="G32" s="63">
        <v>-1065</v>
      </c>
      <c r="H32" s="46">
        <v>-71</v>
      </c>
      <c r="I32" s="46">
        <v>-4</v>
      </c>
      <c r="J32" s="46">
        <v>-22</v>
      </c>
      <c r="K32" s="63">
        <v>-4519</v>
      </c>
      <c r="L32" s="46">
        <v>-5162</v>
      </c>
      <c r="M32" s="61">
        <v>-361</v>
      </c>
      <c r="N32" s="46"/>
      <c r="O32" s="61">
        <f>SUM(O16:O31)</f>
        <v>-696</v>
      </c>
      <c r="P32" s="70"/>
    </row>
    <row r="33" spans="1:16" s="49" customFormat="1" ht="11.25">
      <c r="A33" s="82" t="s">
        <v>88</v>
      </c>
      <c r="B33" s="48"/>
      <c r="C33" s="25"/>
      <c r="D33" s="2"/>
      <c r="E33" s="2"/>
      <c r="F33" s="26"/>
      <c r="G33" s="25"/>
      <c r="H33" s="2"/>
      <c r="I33" s="2"/>
      <c r="J33" s="26"/>
      <c r="K33" s="25"/>
      <c r="L33" s="2"/>
      <c r="M33" s="26"/>
      <c r="N33" s="25"/>
      <c r="O33" s="2"/>
      <c r="P33" s="70"/>
    </row>
    <row r="34" spans="1:15" s="51" customFormat="1" ht="11.25" customHeight="1">
      <c r="A34" s="81" t="s">
        <v>89</v>
      </c>
      <c r="B34" s="36" t="s">
        <v>61</v>
      </c>
      <c r="C34" s="31">
        <v>-9</v>
      </c>
      <c r="D34" s="47"/>
      <c r="E34" s="47"/>
      <c r="F34" s="36">
        <v>-32</v>
      </c>
      <c r="G34" s="47">
        <v>-3612</v>
      </c>
      <c r="H34" s="47">
        <v>-18</v>
      </c>
      <c r="I34" s="47">
        <v>-291</v>
      </c>
      <c r="J34" s="47">
        <v>-64</v>
      </c>
      <c r="K34" s="31">
        <v>-4</v>
      </c>
      <c r="L34" s="47">
        <v>-88</v>
      </c>
      <c r="M34" s="47">
        <v>-1308</v>
      </c>
      <c r="N34" s="31">
        <v>0</v>
      </c>
      <c r="O34" s="36">
        <v>0</v>
      </c>
    </row>
    <row r="35" spans="1:15" s="49" customFormat="1" ht="11.25" customHeight="1">
      <c r="A35" s="70" t="s">
        <v>91</v>
      </c>
      <c r="B35" s="48" t="s">
        <v>92</v>
      </c>
      <c r="C35" s="25"/>
      <c r="D35" s="2">
        <v>-151</v>
      </c>
      <c r="E35" s="2">
        <v>-605</v>
      </c>
      <c r="F35" s="52">
        <v>-11261</v>
      </c>
      <c r="G35" s="2"/>
      <c r="H35" s="2"/>
      <c r="I35" s="2"/>
      <c r="J35" s="2"/>
      <c r="K35" s="25"/>
      <c r="L35" s="2"/>
      <c r="M35" s="2"/>
      <c r="N35" s="62">
        <v>-12190</v>
      </c>
      <c r="O35" s="26"/>
    </row>
    <row r="36" spans="1:15" s="51" customFormat="1" ht="11.25" customHeight="1">
      <c r="A36" s="81" t="s">
        <v>93</v>
      </c>
      <c r="B36" s="39" t="s">
        <v>92</v>
      </c>
      <c r="C36" s="31"/>
      <c r="D36" s="47">
        <v>-4640</v>
      </c>
      <c r="E36" s="47">
        <v>-142</v>
      </c>
      <c r="F36" s="36"/>
      <c r="G36" s="47"/>
      <c r="H36" s="47"/>
      <c r="I36" s="47"/>
      <c r="J36" s="47"/>
      <c r="K36" s="31"/>
      <c r="L36" s="47"/>
      <c r="M36" s="47"/>
      <c r="N36" s="31"/>
      <c r="O36" s="36"/>
    </row>
    <row r="37" spans="1:15" s="49" customFormat="1" ht="11.25" customHeight="1" thickBot="1">
      <c r="A37" s="80" t="s">
        <v>94</v>
      </c>
      <c r="B37" s="73"/>
      <c r="C37" s="41">
        <f aca="true" t="shared" si="1" ref="C37:L37">SUM(C34:C36)</f>
        <v>-9</v>
      </c>
      <c r="D37" s="60">
        <f t="shared" si="1"/>
        <v>-4791</v>
      </c>
      <c r="E37" s="60">
        <f t="shared" si="1"/>
        <v>-747</v>
      </c>
      <c r="F37" s="42">
        <f t="shared" si="1"/>
        <v>-11293</v>
      </c>
      <c r="G37" s="60">
        <f t="shared" si="1"/>
        <v>-3612</v>
      </c>
      <c r="H37" s="60">
        <f t="shared" si="1"/>
        <v>-18</v>
      </c>
      <c r="I37" s="60">
        <f t="shared" si="1"/>
        <v>-291</v>
      </c>
      <c r="J37" s="60">
        <f t="shared" si="1"/>
        <v>-64</v>
      </c>
      <c r="K37" s="41">
        <f t="shared" si="1"/>
        <v>-4</v>
      </c>
      <c r="L37" s="60">
        <f t="shared" si="1"/>
        <v>-88</v>
      </c>
      <c r="M37" s="60">
        <f>SUM(M34:M36)</f>
        <v>-1308</v>
      </c>
      <c r="N37" s="41">
        <f>SUM(N34:N36)</f>
        <v>-12190</v>
      </c>
      <c r="O37" s="42">
        <v>0</v>
      </c>
    </row>
    <row r="38" spans="1:16" s="49" customFormat="1" ht="11.25" customHeight="1">
      <c r="A38" s="49" t="s">
        <v>95</v>
      </c>
      <c r="C38" s="74">
        <v>-1665</v>
      </c>
      <c r="D38" s="75">
        <v>20</v>
      </c>
      <c r="E38" s="75">
        <v>0</v>
      </c>
      <c r="F38" s="76">
        <v>-2026</v>
      </c>
      <c r="G38" s="2">
        <v>0</v>
      </c>
      <c r="H38" s="2">
        <v>0</v>
      </c>
      <c r="I38" s="2">
        <v>0</v>
      </c>
      <c r="J38" s="2">
        <v>0</v>
      </c>
      <c r="K38" s="74">
        <v>0</v>
      </c>
      <c r="L38" s="75">
        <v>0</v>
      </c>
      <c r="M38" s="76">
        <v>0</v>
      </c>
      <c r="N38" s="2">
        <v>610</v>
      </c>
      <c r="O38" s="2">
        <v>-43</v>
      </c>
      <c r="P38" s="70"/>
    </row>
    <row r="39" s="115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A1">
      <selection activeCell="G24" sqref="G24"/>
    </sheetView>
  </sheetViews>
  <sheetFormatPr defaultColWidth="9.140625" defaultRowHeight="12.75"/>
  <cols>
    <col min="1" max="1" width="23.8515625" style="0" customWidth="1"/>
    <col min="2" max="2" width="26.421875" style="0" customWidth="1"/>
  </cols>
  <sheetData>
    <row r="1" ht="12.75">
      <c r="A1" s="77" t="s">
        <v>236</v>
      </c>
    </row>
    <row r="2" spans="1:15" s="71" customFormat="1" ht="12.75">
      <c r="A2" s="78" t="s">
        <v>237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2:16" s="49" customFormat="1" ht="12" customHeight="1">
      <c r="B3" s="112"/>
      <c r="C3" s="110" t="s">
        <v>0</v>
      </c>
      <c r="D3" s="13" t="s">
        <v>1</v>
      </c>
      <c r="E3" s="13" t="s">
        <v>223</v>
      </c>
      <c r="F3" s="14" t="s">
        <v>3</v>
      </c>
      <c r="G3" s="12" t="s">
        <v>4</v>
      </c>
      <c r="H3" s="13" t="s">
        <v>5</v>
      </c>
      <c r="I3" s="13" t="s">
        <v>6</v>
      </c>
      <c r="J3" s="14" t="s">
        <v>7</v>
      </c>
      <c r="K3" s="12" t="s">
        <v>8</v>
      </c>
      <c r="L3" s="13" t="s">
        <v>9</v>
      </c>
      <c r="M3" s="14" t="s">
        <v>10</v>
      </c>
      <c r="N3" s="12" t="s">
        <v>11</v>
      </c>
      <c r="O3" s="13" t="s">
        <v>12</v>
      </c>
      <c r="P3" s="70"/>
    </row>
    <row r="4" spans="2:16" s="113" customFormat="1" ht="10.5" customHeight="1">
      <c r="B4" s="15"/>
      <c r="C4" s="25" t="s">
        <v>13</v>
      </c>
      <c r="D4" s="11"/>
      <c r="E4" s="2"/>
      <c r="F4" s="68" t="s">
        <v>14</v>
      </c>
      <c r="G4" s="12" t="s">
        <v>15</v>
      </c>
      <c r="H4" s="11"/>
      <c r="I4" s="11"/>
      <c r="J4" s="68"/>
      <c r="K4" s="12" t="s">
        <v>16</v>
      </c>
      <c r="L4" s="13" t="s">
        <v>16</v>
      </c>
      <c r="M4" s="14" t="s">
        <v>17</v>
      </c>
      <c r="N4" s="69" t="s">
        <v>18</v>
      </c>
      <c r="O4" s="13" t="s">
        <v>19</v>
      </c>
      <c r="P4" s="114"/>
    </row>
    <row r="5" spans="3:16" s="49" customFormat="1" ht="10.5" customHeight="1">
      <c r="C5" s="16" t="s">
        <v>20</v>
      </c>
      <c r="D5" s="17" t="s">
        <v>21</v>
      </c>
      <c r="E5" s="17" t="s">
        <v>22</v>
      </c>
      <c r="F5" s="19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6" t="s">
        <v>28</v>
      </c>
      <c r="L5" s="17" t="s">
        <v>29</v>
      </c>
      <c r="M5" s="19" t="s">
        <v>30</v>
      </c>
      <c r="N5" s="16" t="s">
        <v>31</v>
      </c>
      <c r="O5" s="17" t="s">
        <v>32</v>
      </c>
      <c r="P5" s="70"/>
    </row>
    <row r="6" spans="3:16" s="113" customFormat="1" ht="11.25" customHeight="1">
      <c r="C6" s="23" t="s">
        <v>33</v>
      </c>
      <c r="D6" s="21" t="s">
        <v>33</v>
      </c>
      <c r="E6" s="21" t="s">
        <v>34</v>
      </c>
      <c r="F6" s="24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3" t="s">
        <v>38</v>
      </c>
      <c r="L6" s="21" t="s">
        <v>38</v>
      </c>
      <c r="M6" s="24" t="s">
        <v>37</v>
      </c>
      <c r="N6" s="23" t="s">
        <v>39</v>
      </c>
      <c r="O6" s="21" t="s">
        <v>40</v>
      </c>
      <c r="P6" s="114"/>
    </row>
    <row r="7" spans="1:16" s="49" customFormat="1" ht="13.5" customHeight="1" thickBot="1">
      <c r="A7" s="59"/>
      <c r="B7" s="73"/>
      <c r="C7" s="85" t="s">
        <v>224</v>
      </c>
      <c r="D7" s="86"/>
      <c r="E7" s="86"/>
      <c r="F7" s="86"/>
      <c r="G7" s="59"/>
      <c r="H7" s="86"/>
      <c r="I7" s="86"/>
      <c r="J7" s="85" t="s">
        <v>225</v>
      </c>
      <c r="K7" s="60"/>
      <c r="L7" s="60"/>
      <c r="M7" s="60"/>
      <c r="N7" s="60"/>
      <c r="O7" s="42"/>
      <c r="P7" s="70"/>
    </row>
    <row r="8" spans="1:16" s="49" customFormat="1" ht="11.25" customHeight="1">
      <c r="A8" s="82" t="s">
        <v>226</v>
      </c>
      <c r="B8" s="84"/>
      <c r="C8" s="82"/>
      <c r="D8" s="2"/>
      <c r="E8" s="2"/>
      <c r="F8" s="26"/>
      <c r="H8" s="2"/>
      <c r="I8" s="2"/>
      <c r="J8" s="48"/>
      <c r="K8" s="25"/>
      <c r="L8" s="2"/>
      <c r="M8" s="26"/>
      <c r="N8" s="25"/>
      <c r="O8" s="2"/>
      <c r="P8" s="70"/>
    </row>
    <row r="9" spans="1:16" s="51" customFormat="1" ht="11.25" customHeight="1">
      <c r="A9" s="31" t="s">
        <v>41</v>
      </c>
      <c r="B9" s="36"/>
      <c r="C9" s="31">
        <v>56820</v>
      </c>
      <c r="D9" s="35">
        <v>4680</v>
      </c>
      <c r="E9" s="35">
        <v>936</v>
      </c>
      <c r="F9" s="38"/>
      <c r="G9" s="35"/>
      <c r="H9" s="35"/>
      <c r="I9" s="35"/>
      <c r="J9" s="38"/>
      <c r="K9" s="37"/>
      <c r="L9" s="35"/>
      <c r="M9" s="38"/>
      <c r="N9" s="37"/>
      <c r="O9" s="35"/>
      <c r="P9" s="81"/>
    </row>
    <row r="10" spans="1:16" s="49" customFormat="1" ht="11.25" customHeight="1">
      <c r="A10" s="25" t="s">
        <v>42</v>
      </c>
      <c r="B10" s="26"/>
      <c r="C10" s="25">
        <v>11136</v>
      </c>
      <c r="D10" s="30">
        <v>149</v>
      </c>
      <c r="E10" s="30"/>
      <c r="F10" s="52">
        <v>1418</v>
      </c>
      <c r="G10" s="30">
        <v>343</v>
      </c>
      <c r="H10" s="30">
        <v>41</v>
      </c>
      <c r="I10" s="30">
        <v>50</v>
      </c>
      <c r="J10" s="52">
        <v>61</v>
      </c>
      <c r="K10" s="62">
        <v>12</v>
      </c>
      <c r="L10" s="30">
        <v>78</v>
      </c>
      <c r="M10" s="52">
        <v>344</v>
      </c>
      <c r="N10" s="62"/>
      <c r="O10" s="30">
        <v>46</v>
      </c>
      <c r="P10" s="70"/>
    </row>
    <row r="11" spans="1:16" s="51" customFormat="1" ht="11.25" customHeight="1">
      <c r="A11" s="31" t="s">
        <v>43</v>
      </c>
      <c r="B11" s="36"/>
      <c r="C11" s="31"/>
      <c r="D11" s="35"/>
      <c r="E11" s="35"/>
      <c r="F11" s="34">
        <f>SUM(F17+F19+F27+F29)</f>
        <v>21944</v>
      </c>
      <c r="G11" s="33">
        <v>13420</v>
      </c>
      <c r="H11" s="33">
        <v>1170</v>
      </c>
      <c r="I11" s="33">
        <v>460</v>
      </c>
      <c r="J11" s="34">
        <v>100</v>
      </c>
      <c r="K11" s="32">
        <v>4819</v>
      </c>
      <c r="L11" s="33">
        <v>7092</v>
      </c>
      <c r="M11" s="34">
        <v>13509</v>
      </c>
      <c r="N11" s="32">
        <v>12771</v>
      </c>
      <c r="O11" s="35">
        <v>734</v>
      </c>
      <c r="P11" s="81"/>
    </row>
    <row r="12" spans="1:16" s="49" customFormat="1" ht="11.25" customHeight="1">
      <c r="A12" s="25" t="s">
        <v>44</v>
      </c>
      <c r="B12" s="26"/>
      <c r="C12" s="25">
        <v>-591</v>
      </c>
      <c r="D12" s="30">
        <v>-16</v>
      </c>
      <c r="E12" s="30"/>
      <c r="F12" s="52">
        <v>-210</v>
      </c>
      <c r="G12" s="30">
        <v>-8431</v>
      </c>
      <c r="H12" s="30">
        <v>-1096</v>
      </c>
      <c r="I12" s="30">
        <v>-204</v>
      </c>
      <c r="J12" s="52">
        <v>-69</v>
      </c>
      <c r="K12" s="62">
        <v>-96</v>
      </c>
      <c r="L12" s="30">
        <v>-1585</v>
      </c>
      <c r="M12" s="52">
        <v>-12033</v>
      </c>
      <c r="N12" s="62"/>
      <c r="O12" s="30">
        <v>-113</v>
      </c>
      <c r="P12" s="70"/>
    </row>
    <row r="13" spans="1:16" s="51" customFormat="1" ht="11.25" customHeight="1">
      <c r="A13" s="31" t="s">
        <v>54</v>
      </c>
      <c r="B13" s="36"/>
      <c r="C13" s="31">
        <v>2705</v>
      </c>
      <c r="D13" s="33"/>
      <c r="E13" s="33"/>
      <c r="F13" s="38">
        <v>272</v>
      </c>
      <c r="G13" s="35"/>
      <c r="H13" s="35"/>
      <c r="I13" s="35"/>
      <c r="J13" s="38"/>
      <c r="K13" s="37"/>
      <c r="L13" s="35"/>
      <c r="M13" s="38"/>
      <c r="N13" s="37"/>
      <c r="O13" s="35"/>
      <c r="P13" s="81"/>
    </row>
    <row r="14" spans="1:16" s="49" customFormat="1" ht="11.25" customHeight="1" thickBot="1">
      <c r="A14" s="41" t="s">
        <v>59</v>
      </c>
      <c r="B14" s="42"/>
      <c r="C14" s="41">
        <f>SUM(C9:C13)</f>
        <v>70070</v>
      </c>
      <c r="D14" s="46">
        <f>SUM(D9:D13)</f>
        <v>4813</v>
      </c>
      <c r="E14" s="46">
        <f>SUM(E9:E13)</f>
        <v>936</v>
      </c>
      <c r="F14" s="61">
        <f>SUM(F9:F13)</f>
        <v>23424</v>
      </c>
      <c r="G14" s="46">
        <f aca="true" t="shared" si="0" ref="G14:L14">SUM(G9:G13)</f>
        <v>5332</v>
      </c>
      <c r="H14" s="46">
        <f t="shared" si="0"/>
        <v>115</v>
      </c>
      <c r="I14" s="46">
        <f t="shared" si="0"/>
        <v>306</v>
      </c>
      <c r="J14" s="61">
        <f t="shared" si="0"/>
        <v>92</v>
      </c>
      <c r="K14" s="63">
        <f t="shared" si="0"/>
        <v>4735</v>
      </c>
      <c r="L14" s="46">
        <f t="shared" si="0"/>
        <v>5585</v>
      </c>
      <c r="M14" s="61">
        <f>SUM(M10:M13)</f>
        <v>1820</v>
      </c>
      <c r="N14" s="63">
        <f>SUM(N9:N13)</f>
        <v>12771</v>
      </c>
      <c r="O14" s="61">
        <f>SUM(O9:O13)</f>
        <v>667</v>
      </c>
      <c r="P14" s="70"/>
    </row>
    <row r="15" spans="1:16" s="49" customFormat="1" ht="11.25" customHeight="1">
      <c r="A15" s="82" t="s">
        <v>227</v>
      </c>
      <c r="B15" s="48"/>
      <c r="C15" s="25"/>
      <c r="D15" s="30"/>
      <c r="E15" s="30"/>
      <c r="F15" s="30"/>
      <c r="G15" s="62"/>
      <c r="H15" s="30"/>
      <c r="I15" s="30"/>
      <c r="J15" s="64"/>
      <c r="K15" s="62"/>
      <c r="L15" s="30"/>
      <c r="M15" s="52"/>
      <c r="N15" s="30"/>
      <c r="O15" s="30"/>
      <c r="P15" s="70"/>
    </row>
    <row r="16" spans="1:16" s="51" customFormat="1" ht="11.25" customHeight="1">
      <c r="A16" s="31" t="s">
        <v>60</v>
      </c>
      <c r="B16" s="36" t="s">
        <v>228</v>
      </c>
      <c r="C16" s="31">
        <v>-29395</v>
      </c>
      <c r="D16" s="35"/>
      <c r="E16" s="35"/>
      <c r="F16" s="35"/>
      <c r="G16" s="37"/>
      <c r="H16" s="35"/>
      <c r="I16" s="35"/>
      <c r="J16" s="35"/>
      <c r="K16" s="37"/>
      <c r="L16" s="35"/>
      <c r="M16" s="38"/>
      <c r="N16" s="35"/>
      <c r="O16" s="35"/>
      <c r="P16" s="81"/>
    </row>
    <row r="17" spans="1:16" s="49" customFormat="1" ht="11.25" customHeight="1">
      <c r="A17" s="40" t="s">
        <v>62</v>
      </c>
      <c r="B17" s="26" t="s">
        <v>229</v>
      </c>
      <c r="C17" s="25"/>
      <c r="D17" s="30"/>
      <c r="E17" s="30"/>
      <c r="F17" s="30">
        <v>16104</v>
      </c>
      <c r="G17" s="62">
        <v>13420</v>
      </c>
      <c r="H17" s="30"/>
      <c r="I17" s="30"/>
      <c r="J17" s="30"/>
      <c r="K17" s="62"/>
      <c r="L17" s="30"/>
      <c r="M17" s="52"/>
      <c r="N17" s="30"/>
      <c r="O17" s="30"/>
      <c r="P17" s="70"/>
    </row>
    <row r="18" spans="1:16" s="51" customFormat="1" ht="11.25" customHeight="1">
      <c r="A18" s="31" t="s">
        <v>64</v>
      </c>
      <c r="B18" s="36" t="s">
        <v>228</v>
      </c>
      <c r="C18" s="31">
        <v>-3412</v>
      </c>
      <c r="D18" s="35"/>
      <c r="E18" s="35"/>
      <c r="F18" s="35"/>
      <c r="G18" s="37"/>
      <c r="H18" s="35"/>
      <c r="I18" s="35"/>
      <c r="J18" s="35"/>
      <c r="K18" s="37"/>
      <c r="L18" s="35"/>
      <c r="M18" s="38">
        <v>0</v>
      </c>
      <c r="N18" s="35"/>
      <c r="O18" s="35"/>
      <c r="P18" s="81"/>
    </row>
    <row r="19" spans="1:16" s="49" customFormat="1" ht="11.25" customHeight="1">
      <c r="A19" s="40" t="s">
        <v>66</v>
      </c>
      <c r="B19" s="26" t="s">
        <v>229</v>
      </c>
      <c r="C19" s="25"/>
      <c r="D19" s="30"/>
      <c r="E19" s="30"/>
      <c r="F19" s="30">
        <v>2457</v>
      </c>
      <c r="G19" s="62"/>
      <c r="H19" s="30">
        <v>1170</v>
      </c>
      <c r="I19" s="30"/>
      <c r="J19" s="30"/>
      <c r="K19" s="62"/>
      <c r="L19" s="30"/>
      <c r="M19" s="52"/>
      <c r="N19" s="30"/>
      <c r="O19" s="30"/>
      <c r="P19" s="70"/>
    </row>
    <row r="20" spans="1:16" s="51" customFormat="1" ht="11.25" customHeight="1">
      <c r="A20" s="31" t="s">
        <v>67</v>
      </c>
      <c r="B20" s="36" t="s">
        <v>228</v>
      </c>
      <c r="C20" s="31">
        <v>-9</v>
      </c>
      <c r="D20" s="35"/>
      <c r="E20" s="35"/>
      <c r="F20" s="35">
        <v>-773</v>
      </c>
      <c r="G20" s="37"/>
      <c r="H20" s="35"/>
      <c r="I20" s="35"/>
      <c r="J20" s="35"/>
      <c r="K20" s="37"/>
      <c r="L20" s="35"/>
      <c r="M20" s="38">
        <v>0</v>
      </c>
      <c r="N20" s="35"/>
      <c r="O20" s="35"/>
      <c r="P20" s="81"/>
    </row>
    <row r="21" spans="1:16" s="49" customFormat="1" ht="11.25" customHeight="1">
      <c r="A21" s="40" t="s">
        <v>69</v>
      </c>
      <c r="B21" s="26" t="s">
        <v>229</v>
      </c>
      <c r="C21" s="25"/>
      <c r="D21" s="30"/>
      <c r="E21" s="30"/>
      <c r="F21" s="30"/>
      <c r="G21" s="62"/>
      <c r="H21" s="30"/>
      <c r="I21" s="30">
        <v>460</v>
      </c>
      <c r="J21" s="30"/>
      <c r="K21" s="62"/>
      <c r="L21" s="30"/>
      <c r="M21" s="52"/>
      <c r="N21" s="30"/>
      <c r="O21" s="30"/>
      <c r="P21" s="70"/>
    </row>
    <row r="22" spans="1:16" s="51" customFormat="1" ht="11.25" customHeight="1">
      <c r="A22" s="31" t="s">
        <v>70</v>
      </c>
      <c r="B22" s="36" t="s">
        <v>228</v>
      </c>
      <c r="C22" s="31">
        <v>-11</v>
      </c>
      <c r="D22" s="35"/>
      <c r="E22" s="35"/>
      <c r="F22" s="35">
        <v>-316</v>
      </c>
      <c r="G22" s="37"/>
      <c r="H22" s="35"/>
      <c r="I22" s="35"/>
      <c r="J22" s="35"/>
      <c r="K22" s="37"/>
      <c r="L22" s="35"/>
      <c r="M22" s="38"/>
      <c r="N22" s="35"/>
      <c r="O22" s="35"/>
      <c r="P22" s="81"/>
    </row>
    <row r="23" spans="1:16" s="49" customFormat="1" ht="11.25" customHeight="1">
      <c r="A23" s="40" t="s">
        <v>72</v>
      </c>
      <c r="B23" s="26" t="s">
        <v>229</v>
      </c>
      <c r="C23" s="25"/>
      <c r="D23" s="30"/>
      <c r="E23" s="30"/>
      <c r="F23" s="30"/>
      <c r="G23" s="62"/>
      <c r="H23" s="30"/>
      <c r="I23" s="30"/>
      <c r="J23" s="30">
        <v>100</v>
      </c>
      <c r="K23" s="62"/>
      <c r="L23" s="30"/>
      <c r="M23" s="52"/>
      <c r="N23" s="30"/>
      <c r="O23" s="30"/>
      <c r="P23" s="70"/>
    </row>
    <row r="24" spans="1:16" s="51" customFormat="1" ht="11.25" customHeight="1">
      <c r="A24" s="81" t="s">
        <v>73</v>
      </c>
      <c r="B24" s="36" t="s">
        <v>228</v>
      </c>
      <c r="C24" s="31">
        <v>-340</v>
      </c>
      <c r="D24" s="47"/>
      <c r="E24" s="47"/>
      <c r="F24" s="47">
        <v>0</v>
      </c>
      <c r="G24" s="31">
        <v>-1367</v>
      </c>
      <c r="H24" s="47">
        <v>-113</v>
      </c>
      <c r="I24" s="47">
        <v>-4</v>
      </c>
      <c r="J24" s="47">
        <v>-29</v>
      </c>
      <c r="K24" s="31"/>
      <c r="L24" s="47"/>
      <c r="M24" s="36"/>
      <c r="N24" s="47"/>
      <c r="O24" s="47"/>
      <c r="P24" s="81"/>
    </row>
    <row r="25" spans="1:16" s="49" customFormat="1" ht="11.25" customHeight="1">
      <c r="A25" s="93" t="s">
        <v>74</v>
      </c>
      <c r="B25" s="26" t="s">
        <v>229</v>
      </c>
      <c r="C25" s="25"/>
      <c r="D25" s="2"/>
      <c r="E25" s="2"/>
      <c r="F25" s="2"/>
      <c r="G25" s="25"/>
      <c r="H25" s="2"/>
      <c r="I25" s="2"/>
      <c r="J25" s="2"/>
      <c r="K25" s="25"/>
      <c r="L25" s="2"/>
      <c r="M25" s="26"/>
      <c r="N25" s="2"/>
      <c r="O25" s="2"/>
      <c r="P25" s="70"/>
    </row>
    <row r="26" spans="1:16" s="51" customFormat="1" ht="11.25" customHeight="1">
      <c r="A26" s="31" t="s">
        <v>75</v>
      </c>
      <c r="B26" s="36" t="s">
        <v>228</v>
      </c>
      <c r="C26" s="31">
        <v>-10470</v>
      </c>
      <c r="D26" s="35"/>
      <c r="E26" s="35"/>
      <c r="F26" s="35">
        <v>-2834</v>
      </c>
      <c r="G26" s="37"/>
      <c r="H26" s="35"/>
      <c r="I26" s="35"/>
      <c r="J26" s="35"/>
      <c r="K26" s="37"/>
      <c r="L26" s="35"/>
      <c r="M26" s="38"/>
      <c r="N26" s="35"/>
      <c r="O26" s="35"/>
      <c r="P26" s="81"/>
    </row>
    <row r="27" spans="1:16" s="49" customFormat="1" ht="11.25" customHeight="1">
      <c r="A27" s="40" t="s">
        <v>78</v>
      </c>
      <c r="B27" s="26" t="s">
        <v>229</v>
      </c>
      <c r="C27" s="25"/>
      <c r="D27" s="30"/>
      <c r="E27" s="30"/>
      <c r="F27" s="30">
        <v>714</v>
      </c>
      <c r="G27" s="62"/>
      <c r="H27" s="30"/>
      <c r="I27" s="30"/>
      <c r="J27" s="30"/>
      <c r="K27" s="62">
        <v>4819</v>
      </c>
      <c r="L27" s="30"/>
      <c r="M27" s="52"/>
      <c r="N27" s="30"/>
      <c r="O27" s="30"/>
      <c r="P27" s="70"/>
    </row>
    <row r="28" spans="1:16" s="51" customFormat="1" ht="11.25" customHeight="1">
      <c r="A28" s="31" t="s">
        <v>79</v>
      </c>
      <c r="B28" s="36" t="s">
        <v>228</v>
      </c>
      <c r="C28" s="31">
        <v>-26190</v>
      </c>
      <c r="D28" s="35"/>
      <c r="E28" s="35"/>
      <c r="F28" s="35">
        <v>-9068</v>
      </c>
      <c r="G28" s="37"/>
      <c r="H28" s="35"/>
      <c r="I28" s="35"/>
      <c r="J28" s="35"/>
      <c r="K28" s="37"/>
      <c r="L28" s="35"/>
      <c r="M28" s="38"/>
      <c r="O28" s="35"/>
      <c r="P28" s="81"/>
    </row>
    <row r="29" spans="1:16" s="49" customFormat="1" ht="11.25" customHeight="1">
      <c r="A29" s="40" t="s">
        <v>80</v>
      </c>
      <c r="B29" s="26" t="s">
        <v>229</v>
      </c>
      <c r="C29" s="25"/>
      <c r="D29" s="30"/>
      <c r="E29" s="30"/>
      <c r="F29" s="30">
        <v>2669</v>
      </c>
      <c r="G29" s="62"/>
      <c r="H29" s="30"/>
      <c r="I29" s="30"/>
      <c r="J29" s="30"/>
      <c r="K29" s="62"/>
      <c r="L29" s="30">
        <v>7092</v>
      </c>
      <c r="M29" s="52"/>
      <c r="N29" s="30">
        <v>12771</v>
      </c>
      <c r="O29" s="30"/>
      <c r="P29" s="70"/>
    </row>
    <row r="30" spans="1:16" s="51" customFormat="1" ht="11.25" customHeight="1">
      <c r="A30" s="31" t="s">
        <v>81</v>
      </c>
      <c r="B30" s="36" t="s">
        <v>228</v>
      </c>
      <c r="C30" s="31"/>
      <c r="D30" s="35"/>
      <c r="E30" s="35"/>
      <c r="F30" s="33"/>
      <c r="G30" s="37"/>
      <c r="H30" s="35"/>
      <c r="I30" s="35"/>
      <c r="J30" s="35"/>
      <c r="K30" s="37">
        <v>-4733</v>
      </c>
      <c r="L30" s="35">
        <v>-5493</v>
      </c>
      <c r="M30" s="38">
        <v>-356</v>
      </c>
      <c r="N30" s="35"/>
      <c r="O30" s="35">
        <v>-684</v>
      </c>
      <c r="P30" s="81"/>
    </row>
    <row r="31" spans="1:16" s="49" customFormat="1" ht="11.25" customHeight="1">
      <c r="A31" s="40" t="s">
        <v>86</v>
      </c>
      <c r="B31" s="26" t="s">
        <v>229</v>
      </c>
      <c r="C31" s="25"/>
      <c r="D31" s="30"/>
      <c r="E31" s="30"/>
      <c r="F31" s="30"/>
      <c r="G31" s="62"/>
      <c r="H31" s="30"/>
      <c r="I31" s="30"/>
      <c r="J31" s="30"/>
      <c r="K31" s="62"/>
      <c r="L31" s="28"/>
      <c r="M31" s="52">
        <v>13509</v>
      </c>
      <c r="N31" s="28"/>
      <c r="O31" s="30"/>
      <c r="P31" s="70"/>
    </row>
    <row r="32" spans="1:16" s="49" customFormat="1" ht="11.25" customHeight="1" thickBot="1">
      <c r="A32" s="80" t="s">
        <v>231</v>
      </c>
      <c r="B32" s="73"/>
      <c r="C32" s="41">
        <f>SUM(C16:C31)</f>
        <v>-69827</v>
      </c>
      <c r="D32" s="46"/>
      <c r="E32" s="46"/>
      <c r="F32" s="46">
        <f>SUM(F20+F22+F26+F28)</f>
        <v>-12991</v>
      </c>
      <c r="G32" s="63">
        <v>-1367</v>
      </c>
      <c r="H32" s="46">
        <v>-113</v>
      </c>
      <c r="I32" s="46">
        <v>-4</v>
      </c>
      <c r="J32" s="46">
        <v>-29</v>
      </c>
      <c r="K32" s="63">
        <v>-4733</v>
      </c>
      <c r="L32" s="46">
        <v>-5493</v>
      </c>
      <c r="M32" s="61">
        <v>-356</v>
      </c>
      <c r="N32" s="46"/>
      <c r="O32" s="61">
        <f>SUM(O15:O31)</f>
        <v>-684</v>
      </c>
      <c r="P32" s="70"/>
    </row>
    <row r="33" spans="1:15" s="49" customFormat="1" ht="11.25">
      <c r="A33" s="82" t="s">
        <v>88</v>
      </c>
      <c r="B33" s="48"/>
      <c r="C33" s="25"/>
      <c r="D33" s="2"/>
      <c r="E33" s="2"/>
      <c r="F33" s="2"/>
      <c r="G33" s="25"/>
      <c r="H33" s="2"/>
      <c r="I33" s="2"/>
      <c r="J33" s="2"/>
      <c r="K33" s="25"/>
      <c r="L33" s="2"/>
      <c r="M33" s="2"/>
      <c r="N33" s="25"/>
      <c r="O33" s="26"/>
    </row>
    <row r="34" spans="1:15" s="51" customFormat="1" ht="11.25" customHeight="1">
      <c r="A34" s="81" t="s">
        <v>89</v>
      </c>
      <c r="B34" s="36" t="s">
        <v>61</v>
      </c>
      <c r="C34" s="31">
        <v>-25</v>
      </c>
      <c r="D34" s="47"/>
      <c r="E34" s="47"/>
      <c r="F34" s="47">
        <v>-897</v>
      </c>
      <c r="G34" s="31">
        <v>-3965</v>
      </c>
      <c r="H34" s="47">
        <v>-2</v>
      </c>
      <c r="I34" s="47">
        <v>-302</v>
      </c>
      <c r="J34" s="47">
        <v>-63</v>
      </c>
      <c r="K34" s="31">
        <v>-2</v>
      </c>
      <c r="L34" s="47">
        <v>-92</v>
      </c>
      <c r="M34" s="47">
        <v>-1464</v>
      </c>
      <c r="N34" s="31">
        <v>0</v>
      </c>
      <c r="O34" s="36">
        <v>-7</v>
      </c>
    </row>
    <row r="35" spans="1:15" s="49" customFormat="1" ht="11.25" customHeight="1">
      <c r="A35" s="70" t="s">
        <v>91</v>
      </c>
      <c r="B35" s="48" t="s">
        <v>92</v>
      </c>
      <c r="C35" s="25"/>
      <c r="D35" s="2">
        <v>-133</v>
      </c>
      <c r="E35" s="2">
        <v>-794</v>
      </c>
      <c r="F35" s="127" t="s">
        <v>238</v>
      </c>
      <c r="G35" s="25"/>
      <c r="H35" s="2"/>
      <c r="I35" s="2"/>
      <c r="J35" s="2"/>
      <c r="K35" s="25"/>
      <c r="L35" s="2"/>
      <c r="M35" s="2"/>
      <c r="N35" s="62">
        <v>-12163</v>
      </c>
      <c r="O35" s="26"/>
    </row>
    <row r="36" spans="1:15" s="51" customFormat="1" ht="11.25" customHeight="1">
      <c r="A36" s="81" t="s">
        <v>93</v>
      </c>
      <c r="B36" s="39" t="s">
        <v>92</v>
      </c>
      <c r="C36" s="31"/>
      <c r="D36" s="47">
        <v>-4640</v>
      </c>
      <c r="E36" s="47">
        <v>-142</v>
      </c>
      <c r="F36" s="47"/>
      <c r="G36" s="31"/>
      <c r="H36" s="47"/>
      <c r="I36" s="47"/>
      <c r="J36" s="47"/>
      <c r="K36" s="31"/>
      <c r="L36" s="47"/>
      <c r="M36" s="47"/>
      <c r="N36" s="31"/>
      <c r="O36" s="36"/>
    </row>
    <row r="37" spans="1:15" s="49" customFormat="1" ht="11.25" customHeight="1" thickBot="1">
      <c r="A37" s="80" t="s">
        <v>94</v>
      </c>
      <c r="B37" s="73"/>
      <c r="C37" s="41">
        <f>SUM(C34:C36)</f>
        <v>-25</v>
      </c>
      <c r="D37" s="60">
        <f>SUM(D34:D36)</f>
        <v>-4773</v>
      </c>
      <c r="E37" s="60">
        <f>SUM(E34:E36)</f>
        <v>-936</v>
      </c>
      <c r="F37" s="60">
        <v>-12130</v>
      </c>
      <c r="G37" s="41">
        <f>SUM(G34:G36)</f>
        <v>-3965</v>
      </c>
      <c r="H37" s="60">
        <f>SUM(H34:H36)</f>
        <v>-2</v>
      </c>
      <c r="I37" s="60">
        <f>SUM(I34:I36)</f>
        <v>-302</v>
      </c>
      <c r="J37" s="60">
        <f>SUM(J34:J36)</f>
        <v>-63</v>
      </c>
      <c r="K37" s="41">
        <v>-2</v>
      </c>
      <c r="L37" s="60">
        <v>-92</v>
      </c>
      <c r="M37" s="60">
        <f>SUM(M34:M36)</f>
        <v>-1464</v>
      </c>
      <c r="N37" s="41">
        <f>SUM(N34:N36)</f>
        <v>-12163</v>
      </c>
      <c r="O37" s="42">
        <v>-7</v>
      </c>
    </row>
    <row r="38" spans="1:16" s="49" customFormat="1" ht="11.25" customHeight="1">
      <c r="A38" s="49" t="s">
        <v>95</v>
      </c>
      <c r="C38" s="74">
        <v>218</v>
      </c>
      <c r="D38" s="75">
        <v>40</v>
      </c>
      <c r="E38" s="75">
        <v>0</v>
      </c>
      <c r="F38" s="76">
        <v>-1697</v>
      </c>
      <c r="G38" s="2">
        <v>0</v>
      </c>
      <c r="H38" s="2">
        <v>0</v>
      </c>
      <c r="I38" s="2">
        <v>0</v>
      </c>
      <c r="J38" s="2">
        <v>0</v>
      </c>
      <c r="K38" s="74">
        <v>0</v>
      </c>
      <c r="L38" s="75">
        <v>0</v>
      </c>
      <c r="M38" s="76">
        <v>0</v>
      </c>
      <c r="N38" s="2">
        <f>SUM(N14+N37)</f>
        <v>608</v>
      </c>
      <c r="O38" s="2">
        <v>-24</v>
      </c>
      <c r="P38" s="70"/>
    </row>
    <row r="39" s="115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A1">
      <selection activeCell="M41" sqref="M41"/>
    </sheetView>
  </sheetViews>
  <sheetFormatPr defaultColWidth="9.140625" defaultRowHeight="12.75"/>
  <cols>
    <col min="1" max="1" width="23.7109375" style="0" customWidth="1"/>
    <col min="2" max="2" width="26.140625" style="0" customWidth="1"/>
    <col min="15" max="15" width="8.7109375" style="0" customWidth="1"/>
  </cols>
  <sheetData>
    <row r="1" ht="12.75">
      <c r="A1" s="77" t="s">
        <v>239</v>
      </c>
    </row>
    <row r="2" spans="1:15" s="71" customFormat="1" ht="12.75">
      <c r="A2" s="78" t="s">
        <v>240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2:16" s="49" customFormat="1" ht="12" customHeight="1">
      <c r="B3" s="112"/>
      <c r="C3" s="110" t="s">
        <v>0</v>
      </c>
      <c r="D3" s="13" t="s">
        <v>1</v>
      </c>
      <c r="E3" s="13" t="s">
        <v>223</v>
      </c>
      <c r="F3" s="14" t="s">
        <v>3</v>
      </c>
      <c r="G3" s="12" t="s">
        <v>4</v>
      </c>
      <c r="H3" s="13" t="s">
        <v>5</v>
      </c>
      <c r="I3" s="13" t="s">
        <v>6</v>
      </c>
      <c r="J3" s="14" t="s">
        <v>7</v>
      </c>
      <c r="K3" s="12" t="s">
        <v>8</v>
      </c>
      <c r="L3" s="13" t="s">
        <v>9</v>
      </c>
      <c r="M3" s="14" t="s">
        <v>10</v>
      </c>
      <c r="N3" s="12" t="s">
        <v>11</v>
      </c>
      <c r="O3" s="13" t="s">
        <v>12</v>
      </c>
      <c r="P3" s="70"/>
    </row>
    <row r="4" spans="2:16" s="113" customFormat="1" ht="10.5" customHeight="1">
      <c r="B4" s="15"/>
      <c r="C4" s="25" t="s">
        <v>13</v>
      </c>
      <c r="D4" s="11"/>
      <c r="E4" s="2"/>
      <c r="F4" s="68" t="s">
        <v>14</v>
      </c>
      <c r="G4" s="12" t="s">
        <v>15</v>
      </c>
      <c r="H4" s="11"/>
      <c r="I4" s="11"/>
      <c r="J4" s="68"/>
      <c r="K4" s="12" t="s">
        <v>16</v>
      </c>
      <c r="L4" s="13" t="s">
        <v>16</v>
      </c>
      <c r="M4" s="14" t="s">
        <v>17</v>
      </c>
      <c r="N4" s="69" t="s">
        <v>18</v>
      </c>
      <c r="O4" s="13" t="s">
        <v>19</v>
      </c>
      <c r="P4" s="114"/>
    </row>
    <row r="5" spans="3:16" s="49" customFormat="1" ht="10.5" customHeight="1">
      <c r="C5" s="16" t="s">
        <v>20</v>
      </c>
      <c r="D5" s="17" t="s">
        <v>21</v>
      </c>
      <c r="E5" s="17" t="s">
        <v>22</v>
      </c>
      <c r="F5" s="19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6" t="s">
        <v>28</v>
      </c>
      <c r="L5" s="17" t="s">
        <v>29</v>
      </c>
      <c r="M5" s="19" t="s">
        <v>30</v>
      </c>
      <c r="N5" s="16" t="s">
        <v>31</v>
      </c>
      <c r="O5" s="17" t="s">
        <v>32</v>
      </c>
      <c r="P5" s="70"/>
    </row>
    <row r="6" spans="3:16" s="113" customFormat="1" ht="11.25" customHeight="1">
      <c r="C6" s="23" t="s">
        <v>33</v>
      </c>
      <c r="D6" s="21" t="s">
        <v>33</v>
      </c>
      <c r="E6" s="21" t="s">
        <v>34</v>
      </c>
      <c r="F6" s="24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3" t="s">
        <v>38</v>
      </c>
      <c r="L6" s="21" t="s">
        <v>38</v>
      </c>
      <c r="M6" s="24" t="s">
        <v>37</v>
      </c>
      <c r="N6" s="23" t="s">
        <v>39</v>
      </c>
      <c r="O6" s="21" t="s">
        <v>40</v>
      </c>
      <c r="P6" s="114"/>
    </row>
    <row r="7" spans="1:16" s="49" customFormat="1" ht="13.5" customHeight="1" thickBot="1">
      <c r="A7" s="59"/>
      <c r="B7" s="73"/>
      <c r="C7" s="85" t="s">
        <v>224</v>
      </c>
      <c r="D7" s="86"/>
      <c r="E7" s="86"/>
      <c r="F7" s="86"/>
      <c r="G7" s="59"/>
      <c r="H7" s="86"/>
      <c r="I7" s="86"/>
      <c r="J7" s="85" t="s">
        <v>225</v>
      </c>
      <c r="K7" s="60"/>
      <c r="L7" s="60"/>
      <c r="M7" s="60"/>
      <c r="N7" s="60"/>
      <c r="O7" s="42"/>
      <c r="P7" s="70"/>
    </row>
    <row r="8" spans="1:16" s="49" customFormat="1" ht="11.25" customHeight="1">
      <c r="A8" s="82" t="s">
        <v>226</v>
      </c>
      <c r="B8" s="84"/>
      <c r="C8" s="82"/>
      <c r="D8" s="2"/>
      <c r="E8" s="2"/>
      <c r="F8" s="26"/>
      <c r="H8" s="2"/>
      <c r="I8" s="2"/>
      <c r="J8" s="48"/>
      <c r="K8" s="25"/>
      <c r="L8" s="2"/>
      <c r="M8" s="26"/>
      <c r="N8" s="25"/>
      <c r="O8" s="2"/>
      <c r="P8" s="70"/>
    </row>
    <row r="9" spans="1:16" s="51" customFormat="1" ht="11.25" customHeight="1">
      <c r="A9" s="31" t="s">
        <v>41</v>
      </c>
      <c r="B9" s="36"/>
      <c r="C9" s="31">
        <v>54190</v>
      </c>
      <c r="D9" s="35">
        <v>5170</v>
      </c>
      <c r="E9" s="35">
        <v>1339</v>
      </c>
      <c r="F9" s="38"/>
      <c r="G9" s="35"/>
      <c r="H9" s="35"/>
      <c r="I9" s="35"/>
      <c r="J9" s="38"/>
      <c r="K9" s="37"/>
      <c r="L9" s="35"/>
      <c r="M9" s="38"/>
      <c r="N9" s="37"/>
      <c r="O9" s="35"/>
      <c r="P9" s="81"/>
    </row>
    <row r="10" spans="1:16" s="49" customFormat="1" ht="11.25" customHeight="1">
      <c r="A10" s="25" t="s">
        <v>42</v>
      </c>
      <c r="B10" s="26"/>
      <c r="C10" s="25">
        <v>13218</v>
      </c>
      <c r="D10" s="30">
        <v>143</v>
      </c>
      <c r="E10" s="30"/>
      <c r="F10" s="52">
        <v>1783</v>
      </c>
      <c r="G10" s="30">
        <v>283</v>
      </c>
      <c r="H10" s="30">
        <v>74</v>
      </c>
      <c r="I10" s="30">
        <v>56</v>
      </c>
      <c r="J10" s="52">
        <v>61</v>
      </c>
      <c r="K10" s="62">
        <v>37</v>
      </c>
      <c r="L10" s="30">
        <v>95</v>
      </c>
      <c r="M10" s="52">
        <v>325</v>
      </c>
      <c r="N10" s="62"/>
      <c r="O10" s="30">
        <v>38</v>
      </c>
      <c r="P10" s="70"/>
    </row>
    <row r="11" spans="1:16" s="51" customFormat="1" ht="11.25" customHeight="1">
      <c r="A11" s="31" t="s">
        <v>43</v>
      </c>
      <c r="B11" s="36"/>
      <c r="C11" s="31"/>
      <c r="D11" s="35"/>
      <c r="E11" s="35"/>
      <c r="F11" s="34">
        <f>SUM(F17+F19+F21+F23+F25+F27+F29+F31)</f>
        <v>20890</v>
      </c>
      <c r="G11" s="33">
        <v>12770</v>
      </c>
      <c r="H11" s="33">
        <v>1145</v>
      </c>
      <c r="I11" s="33">
        <v>430</v>
      </c>
      <c r="J11" s="34">
        <v>109</v>
      </c>
      <c r="K11" s="32">
        <v>4621</v>
      </c>
      <c r="L11" s="33">
        <v>6548</v>
      </c>
      <c r="M11" s="34">
        <v>12503</v>
      </c>
      <c r="N11" s="32">
        <v>11926</v>
      </c>
      <c r="O11" s="35">
        <v>740</v>
      </c>
      <c r="P11" s="81"/>
    </row>
    <row r="12" spans="1:16" s="49" customFormat="1" ht="11.25" customHeight="1">
      <c r="A12" s="25" t="s">
        <v>44</v>
      </c>
      <c r="B12" s="26"/>
      <c r="C12" s="25">
        <v>-454</v>
      </c>
      <c r="D12" s="30">
        <v>-5</v>
      </c>
      <c r="E12" s="30"/>
      <c r="F12" s="52">
        <v>-280</v>
      </c>
      <c r="G12" s="30">
        <v>-8135</v>
      </c>
      <c r="H12" s="30">
        <v>-1106</v>
      </c>
      <c r="I12" s="30">
        <v>-218</v>
      </c>
      <c r="J12" s="52">
        <v>-72</v>
      </c>
      <c r="K12" s="62">
        <v>-92</v>
      </c>
      <c r="L12" s="30">
        <v>-1606</v>
      </c>
      <c r="M12" s="52">
        <v>-11103</v>
      </c>
      <c r="N12" s="62"/>
      <c r="O12" s="30">
        <v>-102</v>
      </c>
      <c r="P12" s="70"/>
    </row>
    <row r="13" spans="1:16" s="51" customFormat="1" ht="11.25" customHeight="1">
      <c r="A13" s="31" t="s">
        <v>54</v>
      </c>
      <c r="B13" s="36"/>
      <c r="C13" s="31">
        <v>-1964</v>
      </c>
      <c r="D13" s="33"/>
      <c r="E13" s="33"/>
      <c r="F13" s="38">
        <v>-234</v>
      </c>
      <c r="G13" s="35"/>
      <c r="H13" s="35"/>
      <c r="I13" s="35"/>
      <c r="J13" s="38"/>
      <c r="K13" s="37"/>
      <c r="L13" s="35"/>
      <c r="M13" s="38"/>
      <c r="N13" s="37"/>
      <c r="O13" s="35"/>
      <c r="P13" s="81"/>
    </row>
    <row r="14" spans="1:16" s="49" customFormat="1" ht="11.25" customHeight="1" thickBot="1">
      <c r="A14" s="41" t="s">
        <v>59</v>
      </c>
      <c r="B14" s="42"/>
      <c r="C14" s="41">
        <f>SUM(C9:C13)</f>
        <v>64990</v>
      </c>
      <c r="D14" s="46">
        <f>SUM(D9:D13)</f>
        <v>5308</v>
      </c>
      <c r="E14" s="46">
        <f>SUM(E9:E13)</f>
        <v>1339</v>
      </c>
      <c r="F14" s="61">
        <f>SUM(F9:F13)</f>
        <v>22159</v>
      </c>
      <c r="G14" s="46">
        <f aca="true" t="shared" si="0" ref="G14:O14">SUM(G9:G13)</f>
        <v>4918</v>
      </c>
      <c r="H14" s="46">
        <f t="shared" si="0"/>
        <v>113</v>
      </c>
      <c r="I14" s="46">
        <f t="shared" si="0"/>
        <v>268</v>
      </c>
      <c r="J14" s="61">
        <f t="shared" si="0"/>
        <v>98</v>
      </c>
      <c r="K14" s="63">
        <f t="shared" si="0"/>
        <v>4566</v>
      </c>
      <c r="L14" s="46">
        <f t="shared" si="0"/>
        <v>5037</v>
      </c>
      <c r="M14" s="61">
        <f t="shared" si="0"/>
        <v>1725</v>
      </c>
      <c r="N14" s="63">
        <f t="shared" si="0"/>
        <v>11926</v>
      </c>
      <c r="O14" s="61">
        <f t="shared" si="0"/>
        <v>676</v>
      </c>
      <c r="P14" s="70"/>
    </row>
    <row r="15" spans="1:16" s="49" customFormat="1" ht="11.25" customHeight="1">
      <c r="A15" s="82" t="s">
        <v>227</v>
      </c>
      <c r="B15" s="48"/>
      <c r="C15" s="25"/>
      <c r="D15" s="30"/>
      <c r="E15" s="30"/>
      <c r="F15" s="30"/>
      <c r="G15" s="62"/>
      <c r="H15" s="30"/>
      <c r="I15" s="30"/>
      <c r="J15" s="64"/>
      <c r="K15" s="62"/>
      <c r="L15" s="30"/>
      <c r="M15" s="52"/>
      <c r="N15" s="30"/>
      <c r="O15" s="30"/>
      <c r="P15" s="70"/>
    </row>
    <row r="16" spans="1:16" s="51" customFormat="1" ht="11.25" customHeight="1">
      <c r="A16" s="31" t="s">
        <v>60</v>
      </c>
      <c r="B16" s="36" t="s">
        <v>228</v>
      </c>
      <c r="C16" s="31">
        <v>-27905</v>
      </c>
      <c r="D16" s="35"/>
      <c r="E16" s="35"/>
      <c r="F16" s="35"/>
      <c r="G16" s="37"/>
      <c r="H16" s="35"/>
      <c r="I16" s="35"/>
      <c r="J16" s="35"/>
      <c r="K16" s="37"/>
      <c r="L16" s="35"/>
      <c r="M16" s="38"/>
      <c r="N16" s="35"/>
      <c r="O16" s="35"/>
      <c r="P16" s="81"/>
    </row>
    <row r="17" spans="1:16" s="49" customFormat="1" ht="11.25" customHeight="1">
      <c r="A17" s="40" t="s">
        <v>62</v>
      </c>
      <c r="B17" s="26" t="s">
        <v>229</v>
      </c>
      <c r="C17" s="25"/>
      <c r="D17" s="30"/>
      <c r="E17" s="30"/>
      <c r="F17" s="30">
        <v>15324</v>
      </c>
      <c r="G17" s="62">
        <v>12770</v>
      </c>
      <c r="H17" s="30"/>
      <c r="I17" s="30"/>
      <c r="J17" s="30"/>
      <c r="K17" s="62"/>
      <c r="L17" s="30"/>
      <c r="M17" s="52"/>
      <c r="N17" s="30"/>
      <c r="O17" s="30"/>
      <c r="P17" s="70"/>
    </row>
    <row r="18" spans="1:16" s="51" customFormat="1" ht="11.25" customHeight="1">
      <c r="A18" s="31" t="s">
        <v>64</v>
      </c>
      <c r="B18" s="36" t="s">
        <v>228</v>
      </c>
      <c r="C18" s="31">
        <v>-3401</v>
      </c>
      <c r="D18" s="35"/>
      <c r="E18" s="35"/>
      <c r="F18" s="35"/>
      <c r="G18" s="37"/>
      <c r="H18" s="35"/>
      <c r="I18" s="35"/>
      <c r="J18" s="35"/>
      <c r="K18" s="37"/>
      <c r="L18" s="35"/>
      <c r="M18" s="38">
        <v>0</v>
      </c>
      <c r="N18" s="35"/>
      <c r="O18" s="35"/>
      <c r="P18" s="81"/>
    </row>
    <row r="19" spans="1:16" s="49" customFormat="1" ht="11.25" customHeight="1">
      <c r="A19" s="40" t="s">
        <v>66</v>
      </c>
      <c r="B19" s="26" t="s">
        <v>229</v>
      </c>
      <c r="C19" s="25"/>
      <c r="D19" s="30"/>
      <c r="E19" s="30"/>
      <c r="F19" s="30">
        <v>2405</v>
      </c>
      <c r="G19" s="62"/>
      <c r="H19" s="30">
        <v>1145</v>
      </c>
      <c r="I19" s="30"/>
      <c r="J19" s="30"/>
      <c r="K19" s="62"/>
      <c r="L19" s="30"/>
      <c r="M19" s="52"/>
      <c r="N19" s="30"/>
      <c r="O19" s="30"/>
      <c r="P19" s="70"/>
    </row>
    <row r="20" spans="1:16" s="51" customFormat="1" ht="11.25" customHeight="1">
      <c r="A20" s="31" t="s">
        <v>67</v>
      </c>
      <c r="B20" s="36" t="s">
        <v>228</v>
      </c>
      <c r="C20" s="31">
        <v>-12</v>
      </c>
      <c r="D20" s="35"/>
      <c r="E20" s="35"/>
      <c r="F20" s="35">
        <v>-803</v>
      </c>
      <c r="G20" s="37"/>
      <c r="H20" s="35"/>
      <c r="I20" s="35"/>
      <c r="J20" s="35"/>
      <c r="K20" s="37"/>
      <c r="L20" s="35"/>
      <c r="M20" s="38">
        <v>0</v>
      </c>
      <c r="N20" s="35"/>
      <c r="O20" s="35"/>
      <c r="P20" s="81"/>
    </row>
    <row r="21" spans="1:16" s="49" customFormat="1" ht="11.25" customHeight="1">
      <c r="A21" s="40" t="s">
        <v>69</v>
      </c>
      <c r="B21" s="26" t="s">
        <v>229</v>
      </c>
      <c r="C21" s="25"/>
      <c r="D21" s="30"/>
      <c r="E21" s="30"/>
      <c r="F21" s="30"/>
      <c r="G21" s="62"/>
      <c r="H21" s="30"/>
      <c r="I21" s="30">
        <v>430</v>
      </c>
      <c r="J21" s="30"/>
      <c r="K21" s="62"/>
      <c r="L21" s="30"/>
      <c r="M21" s="52"/>
      <c r="N21" s="30"/>
      <c r="O21" s="30"/>
      <c r="P21" s="70"/>
    </row>
    <row r="22" spans="1:16" s="51" customFormat="1" ht="11.25" customHeight="1">
      <c r="A22" s="31" t="s">
        <v>70</v>
      </c>
      <c r="B22" s="36" t="s">
        <v>228</v>
      </c>
      <c r="C22" s="31">
        <v>-9</v>
      </c>
      <c r="D22" s="35"/>
      <c r="E22" s="35"/>
      <c r="F22" s="35">
        <v>-327</v>
      </c>
      <c r="G22" s="37"/>
      <c r="H22" s="35"/>
      <c r="I22" s="35"/>
      <c r="J22" s="35"/>
      <c r="K22" s="37"/>
      <c r="L22" s="35"/>
      <c r="M22" s="38"/>
      <c r="N22" s="35"/>
      <c r="O22" s="35"/>
      <c r="P22" s="81"/>
    </row>
    <row r="23" spans="1:16" s="49" customFormat="1" ht="11.25" customHeight="1">
      <c r="A23" s="40" t="s">
        <v>72</v>
      </c>
      <c r="B23" s="26" t="s">
        <v>229</v>
      </c>
      <c r="C23" s="25"/>
      <c r="D23" s="30"/>
      <c r="E23" s="30"/>
      <c r="F23" s="30"/>
      <c r="G23" s="62"/>
      <c r="H23" s="30"/>
      <c r="I23" s="30"/>
      <c r="J23" s="30">
        <v>109</v>
      </c>
      <c r="K23" s="62"/>
      <c r="L23" s="30"/>
      <c r="M23" s="52"/>
      <c r="N23" s="30"/>
      <c r="O23" s="30"/>
      <c r="P23" s="70"/>
    </row>
    <row r="24" spans="1:16" s="51" customFormat="1" ht="11.25" customHeight="1">
      <c r="A24" s="81" t="s">
        <v>73</v>
      </c>
      <c r="B24" s="36" t="s">
        <v>228</v>
      </c>
      <c r="C24" s="31">
        <v>-295</v>
      </c>
      <c r="D24" s="47"/>
      <c r="E24" s="47"/>
      <c r="F24" s="47">
        <v>0</v>
      </c>
      <c r="G24" s="31">
        <v>-1472</v>
      </c>
      <c r="H24" s="47">
        <v>-104</v>
      </c>
      <c r="I24" s="47">
        <v>-23</v>
      </c>
      <c r="J24" s="47">
        <v>-23</v>
      </c>
      <c r="K24" s="31"/>
      <c r="L24" s="47"/>
      <c r="M24" s="36"/>
      <c r="N24" s="47"/>
      <c r="O24" s="47"/>
      <c r="P24" s="81"/>
    </row>
    <row r="25" spans="1:16" s="49" customFormat="1" ht="11.25" customHeight="1">
      <c r="A25" s="93" t="s">
        <v>74</v>
      </c>
      <c r="B25" s="26" t="s">
        <v>229</v>
      </c>
      <c r="C25" s="25"/>
      <c r="D25" s="2"/>
      <c r="E25" s="2"/>
      <c r="F25" s="2"/>
      <c r="G25" s="25"/>
      <c r="H25" s="2"/>
      <c r="I25" s="2"/>
      <c r="J25" s="2"/>
      <c r="K25" s="25"/>
      <c r="L25" s="2"/>
      <c r="M25" s="26"/>
      <c r="N25" s="2"/>
      <c r="O25" s="2"/>
      <c r="P25" s="70"/>
    </row>
    <row r="26" spans="1:16" s="51" customFormat="1" ht="11.25" customHeight="1">
      <c r="A26" s="31" t="s">
        <v>75</v>
      </c>
      <c r="B26" s="36" t="s">
        <v>228</v>
      </c>
      <c r="C26" s="31">
        <v>-10317</v>
      </c>
      <c r="D26" s="35"/>
      <c r="E26" s="35"/>
      <c r="F26" s="35">
        <v>-2603</v>
      </c>
      <c r="G26" s="37"/>
      <c r="H26" s="35"/>
      <c r="I26" s="35"/>
      <c r="J26" s="35"/>
      <c r="K26" s="37"/>
      <c r="L26" s="35"/>
      <c r="M26" s="38"/>
      <c r="N26" s="35"/>
      <c r="O26" s="35"/>
      <c r="P26" s="81"/>
    </row>
    <row r="27" spans="1:16" s="49" customFormat="1" ht="11.25" customHeight="1">
      <c r="A27" s="40" t="s">
        <v>78</v>
      </c>
      <c r="B27" s="26" t="s">
        <v>229</v>
      </c>
      <c r="C27" s="25"/>
      <c r="D27" s="30"/>
      <c r="E27" s="30"/>
      <c r="F27" s="30">
        <v>709</v>
      </c>
      <c r="G27" s="62"/>
      <c r="H27" s="30"/>
      <c r="I27" s="30"/>
      <c r="J27" s="30"/>
      <c r="K27" s="62">
        <v>4621</v>
      </c>
      <c r="L27" s="30"/>
      <c r="M27" s="52"/>
      <c r="N27" s="30"/>
      <c r="O27" s="30"/>
      <c r="P27" s="70"/>
    </row>
    <row r="28" spans="1:16" s="51" customFormat="1" ht="11.25" customHeight="1">
      <c r="A28" s="31" t="s">
        <v>79</v>
      </c>
      <c r="B28" s="36" t="s">
        <v>228</v>
      </c>
      <c r="C28" s="31">
        <v>-24069</v>
      </c>
      <c r="D28" s="35"/>
      <c r="E28" s="35"/>
      <c r="F28" s="35">
        <v>-7855</v>
      </c>
      <c r="G28" s="37"/>
      <c r="H28" s="35"/>
      <c r="I28" s="35"/>
      <c r="J28" s="35"/>
      <c r="K28" s="37"/>
      <c r="L28" s="35"/>
      <c r="M28" s="38"/>
      <c r="O28" s="35"/>
      <c r="P28" s="81"/>
    </row>
    <row r="29" spans="1:16" s="49" customFormat="1" ht="11.25" customHeight="1">
      <c r="A29" s="40" t="s">
        <v>80</v>
      </c>
      <c r="B29" s="26" t="s">
        <v>229</v>
      </c>
      <c r="C29" s="25"/>
      <c r="D29" s="30"/>
      <c r="E29" s="30"/>
      <c r="F29" s="30">
        <v>2452</v>
      </c>
      <c r="G29" s="62"/>
      <c r="H29" s="30"/>
      <c r="I29" s="30"/>
      <c r="J29" s="30"/>
      <c r="K29" s="62"/>
      <c r="L29" s="30">
        <v>6548</v>
      </c>
      <c r="M29" s="52"/>
      <c r="N29" s="30">
        <v>11926</v>
      </c>
      <c r="O29" s="30"/>
      <c r="P29" s="70"/>
    </row>
    <row r="30" spans="1:16" s="51" customFormat="1" ht="11.25" customHeight="1">
      <c r="A30" s="31" t="s">
        <v>81</v>
      </c>
      <c r="B30" s="36" t="s">
        <v>228</v>
      </c>
      <c r="C30" s="31"/>
      <c r="D30" s="35"/>
      <c r="E30" s="35"/>
      <c r="F30" s="33"/>
      <c r="G30" s="37"/>
      <c r="H30" s="35"/>
      <c r="I30" s="35"/>
      <c r="J30" s="35"/>
      <c r="K30" s="37">
        <v>-4564</v>
      </c>
      <c r="L30" s="35">
        <v>-4940</v>
      </c>
      <c r="M30" s="38">
        <v>-335</v>
      </c>
      <c r="N30" s="35"/>
      <c r="O30" s="35">
        <v>-696</v>
      </c>
      <c r="P30" s="81"/>
    </row>
    <row r="31" spans="1:16" s="49" customFormat="1" ht="11.25" customHeight="1">
      <c r="A31" s="40" t="s">
        <v>86</v>
      </c>
      <c r="B31" s="26" t="s">
        <v>229</v>
      </c>
      <c r="C31" s="25"/>
      <c r="D31" s="30"/>
      <c r="E31" s="30"/>
      <c r="F31" s="30"/>
      <c r="G31" s="62"/>
      <c r="H31" s="30"/>
      <c r="I31" s="30"/>
      <c r="J31" s="30"/>
      <c r="K31" s="62"/>
      <c r="L31" s="28"/>
      <c r="M31" s="52">
        <v>12503</v>
      </c>
      <c r="N31" s="28"/>
      <c r="O31" s="30"/>
      <c r="P31" s="70"/>
    </row>
    <row r="32" spans="1:16" s="49" customFormat="1" ht="11.25" customHeight="1" thickBot="1">
      <c r="A32" s="80" t="s">
        <v>231</v>
      </c>
      <c r="B32" s="73"/>
      <c r="C32" s="41">
        <f>SUM(C16:C31)</f>
        <v>-66008</v>
      </c>
      <c r="D32" s="46"/>
      <c r="E32" s="46"/>
      <c r="F32" s="46">
        <f>SUM(F18+F20+F22+F24+F26+F28)</f>
        <v>-11588</v>
      </c>
      <c r="G32" s="63">
        <v>-1472</v>
      </c>
      <c r="H32" s="46">
        <v>-104</v>
      </c>
      <c r="I32" s="46">
        <v>-23</v>
      </c>
      <c r="J32" s="46">
        <v>-23</v>
      </c>
      <c r="K32" s="63">
        <v>-4564</v>
      </c>
      <c r="L32" s="46">
        <v>-4940</v>
      </c>
      <c r="M32" s="61">
        <v>-335</v>
      </c>
      <c r="N32" s="46"/>
      <c r="O32" s="61">
        <f>SUM(O15:O31)</f>
        <v>-696</v>
      </c>
      <c r="P32" s="70"/>
    </row>
    <row r="33" spans="1:15" s="49" customFormat="1" ht="11.25">
      <c r="A33" s="82" t="s">
        <v>88</v>
      </c>
      <c r="B33" s="48"/>
      <c r="C33" s="2"/>
      <c r="D33" s="2"/>
      <c r="E33" s="2"/>
      <c r="F33" s="2"/>
      <c r="G33" s="25"/>
      <c r="H33" s="2"/>
      <c r="I33" s="2"/>
      <c r="J33" s="2"/>
      <c r="K33" s="25"/>
      <c r="L33" s="2"/>
      <c r="M33" s="2"/>
      <c r="N33" s="25"/>
      <c r="O33" s="26"/>
    </row>
    <row r="34" spans="1:15" s="51" customFormat="1" ht="11.25" customHeight="1">
      <c r="A34" s="81" t="s">
        <v>89</v>
      </c>
      <c r="B34" s="36" t="s">
        <v>61</v>
      </c>
      <c r="C34" s="47">
        <v>-30</v>
      </c>
      <c r="D34" s="47"/>
      <c r="E34" s="47"/>
      <c r="F34" s="47">
        <v>-39</v>
      </c>
      <c r="G34" s="31">
        <v>-3446</v>
      </c>
      <c r="H34" s="47">
        <v>-9</v>
      </c>
      <c r="I34" s="47">
        <v>-245</v>
      </c>
      <c r="J34" s="47">
        <v>-75</v>
      </c>
      <c r="K34" s="31">
        <v>-2</v>
      </c>
      <c r="L34" s="47">
        <v>-97</v>
      </c>
      <c r="M34" s="47">
        <v>-1390</v>
      </c>
      <c r="N34" s="31">
        <v>0</v>
      </c>
      <c r="O34" s="36">
        <v>0</v>
      </c>
    </row>
    <row r="35" spans="1:15" s="49" customFormat="1" ht="11.25" customHeight="1">
      <c r="A35" s="70" t="s">
        <v>91</v>
      </c>
      <c r="B35" s="48" t="s">
        <v>92</v>
      </c>
      <c r="C35" s="2"/>
      <c r="D35" s="2">
        <v>-138</v>
      </c>
      <c r="E35" s="2">
        <v>-958</v>
      </c>
      <c r="F35" s="111" t="s">
        <v>241</v>
      </c>
      <c r="G35" s="25"/>
      <c r="H35" s="2"/>
      <c r="I35" s="2"/>
      <c r="J35" s="2"/>
      <c r="K35" s="25"/>
      <c r="L35" s="2"/>
      <c r="M35" s="2"/>
      <c r="N35" s="62">
        <v>-11358</v>
      </c>
      <c r="O35" s="26"/>
    </row>
    <row r="36" spans="1:15" s="51" customFormat="1" ht="11.25" customHeight="1">
      <c r="A36" s="81" t="s">
        <v>93</v>
      </c>
      <c r="B36" s="39" t="s">
        <v>92</v>
      </c>
      <c r="C36" s="47"/>
      <c r="D36" s="47">
        <v>-5150</v>
      </c>
      <c r="E36" s="47">
        <v>-381</v>
      </c>
      <c r="F36" s="47"/>
      <c r="G36" s="31"/>
      <c r="H36" s="47"/>
      <c r="I36" s="47"/>
      <c r="J36" s="47"/>
      <c r="K36" s="31"/>
      <c r="L36" s="47"/>
      <c r="M36" s="47"/>
      <c r="N36" s="31"/>
      <c r="O36" s="36"/>
    </row>
    <row r="37" spans="1:15" s="49" customFormat="1" ht="11.25" customHeight="1" thickBot="1">
      <c r="A37" s="80" t="s">
        <v>94</v>
      </c>
      <c r="B37" s="73"/>
      <c r="C37" s="60">
        <f>SUM(C34:C36)</f>
        <v>-30</v>
      </c>
      <c r="D37" s="60">
        <f>SUM(D34:D36)</f>
        <v>-5288</v>
      </c>
      <c r="E37" s="60">
        <f>SUM(E34:E36)</f>
        <v>-1339</v>
      </c>
      <c r="F37" s="60">
        <v>-11227</v>
      </c>
      <c r="G37" s="41">
        <f>SUM(G34:G36)</f>
        <v>-3446</v>
      </c>
      <c r="H37" s="60">
        <f>SUM(H34:H36)</f>
        <v>-9</v>
      </c>
      <c r="I37" s="60">
        <f>SUM(I34:I36)</f>
        <v>-245</v>
      </c>
      <c r="J37" s="60">
        <f>SUM(J34:J36)</f>
        <v>-75</v>
      </c>
      <c r="K37" s="41">
        <v>-2</v>
      </c>
      <c r="L37" s="60">
        <v>-97</v>
      </c>
      <c r="M37" s="60">
        <f>SUM(M34:M36)</f>
        <v>-1390</v>
      </c>
      <c r="N37" s="41">
        <f>SUM(N34:N36)</f>
        <v>-11358</v>
      </c>
      <c r="O37" s="42">
        <v>0</v>
      </c>
    </row>
    <row r="38" spans="1:16" s="49" customFormat="1" ht="11.25" customHeight="1">
      <c r="A38" s="49" t="s">
        <v>95</v>
      </c>
      <c r="C38" s="74">
        <v>-1048</v>
      </c>
      <c r="D38" s="75">
        <v>20</v>
      </c>
      <c r="E38" s="75">
        <v>0</v>
      </c>
      <c r="F38" s="76">
        <v>-656</v>
      </c>
      <c r="G38" s="2">
        <v>0</v>
      </c>
      <c r="H38" s="2">
        <v>0</v>
      </c>
      <c r="I38" s="2">
        <v>0</v>
      </c>
      <c r="J38" s="2">
        <v>0</v>
      </c>
      <c r="K38" s="74">
        <v>0</v>
      </c>
      <c r="L38" s="75">
        <v>0</v>
      </c>
      <c r="M38" s="76">
        <v>0</v>
      </c>
      <c r="N38" s="2">
        <f>SUM(N14+N37)</f>
        <v>568</v>
      </c>
      <c r="O38" s="76">
        <v>-20</v>
      </c>
      <c r="P38" s="70"/>
    </row>
    <row r="39" s="115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A1">
      <selection activeCell="L40" sqref="L40"/>
    </sheetView>
  </sheetViews>
  <sheetFormatPr defaultColWidth="9.140625" defaultRowHeight="12.75"/>
  <cols>
    <col min="1" max="1" width="23.7109375" style="0" customWidth="1"/>
    <col min="2" max="2" width="26.28125" style="0" customWidth="1"/>
  </cols>
  <sheetData>
    <row r="1" ht="12.75">
      <c r="A1" s="77" t="s">
        <v>242</v>
      </c>
    </row>
    <row r="2" spans="1:15" s="71" customFormat="1" ht="12.75">
      <c r="A2" s="78" t="s">
        <v>243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2:16" s="49" customFormat="1" ht="12" customHeight="1">
      <c r="B3" s="112"/>
      <c r="C3" s="110" t="s">
        <v>0</v>
      </c>
      <c r="D3" s="13" t="s">
        <v>1</v>
      </c>
      <c r="E3" s="13" t="s">
        <v>223</v>
      </c>
      <c r="F3" s="14" t="s">
        <v>3</v>
      </c>
      <c r="G3" s="12" t="s">
        <v>4</v>
      </c>
      <c r="H3" s="13" t="s">
        <v>5</v>
      </c>
      <c r="I3" s="13" t="s">
        <v>6</v>
      </c>
      <c r="J3" s="14" t="s">
        <v>7</v>
      </c>
      <c r="K3" s="12" t="s">
        <v>8</v>
      </c>
      <c r="L3" s="13" t="s">
        <v>9</v>
      </c>
      <c r="M3" s="14" t="s">
        <v>10</v>
      </c>
      <c r="N3" s="12" t="s">
        <v>11</v>
      </c>
      <c r="O3" s="13" t="s">
        <v>12</v>
      </c>
      <c r="P3" s="70"/>
    </row>
    <row r="4" spans="2:16" s="113" customFormat="1" ht="10.5" customHeight="1">
      <c r="B4" s="15"/>
      <c r="C4" s="25" t="s">
        <v>13</v>
      </c>
      <c r="D4" s="11"/>
      <c r="E4" s="2"/>
      <c r="F4" s="68" t="s">
        <v>14</v>
      </c>
      <c r="G4" s="12" t="s">
        <v>15</v>
      </c>
      <c r="H4" s="11"/>
      <c r="I4" s="11"/>
      <c r="J4" s="68"/>
      <c r="K4" s="12" t="s">
        <v>16</v>
      </c>
      <c r="L4" s="13" t="s">
        <v>16</v>
      </c>
      <c r="M4" s="14" t="s">
        <v>17</v>
      </c>
      <c r="N4" s="69" t="s">
        <v>18</v>
      </c>
      <c r="O4" s="13" t="s">
        <v>19</v>
      </c>
      <c r="P4" s="114"/>
    </row>
    <row r="5" spans="3:16" s="49" customFormat="1" ht="10.5" customHeight="1">
      <c r="C5" s="16" t="s">
        <v>20</v>
      </c>
      <c r="D5" s="17" t="s">
        <v>21</v>
      </c>
      <c r="E5" s="17" t="s">
        <v>22</v>
      </c>
      <c r="F5" s="19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6" t="s">
        <v>28</v>
      </c>
      <c r="L5" s="17" t="s">
        <v>29</v>
      </c>
      <c r="M5" s="19" t="s">
        <v>30</v>
      </c>
      <c r="N5" s="16" t="s">
        <v>31</v>
      </c>
      <c r="O5" s="17" t="s">
        <v>32</v>
      </c>
      <c r="P5" s="70"/>
    </row>
    <row r="6" spans="3:16" s="113" customFormat="1" ht="11.25" customHeight="1">
      <c r="C6" s="23" t="s">
        <v>33</v>
      </c>
      <c r="D6" s="21" t="s">
        <v>33</v>
      </c>
      <c r="E6" s="21" t="s">
        <v>34</v>
      </c>
      <c r="F6" s="24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3" t="s">
        <v>38</v>
      </c>
      <c r="L6" s="21" t="s">
        <v>38</v>
      </c>
      <c r="M6" s="24" t="s">
        <v>37</v>
      </c>
      <c r="N6" s="23" t="s">
        <v>39</v>
      </c>
      <c r="O6" s="21" t="s">
        <v>40</v>
      </c>
      <c r="P6" s="114"/>
    </row>
    <row r="7" spans="1:16" s="49" customFormat="1" ht="13.5" customHeight="1" thickBot="1">
      <c r="A7" s="109"/>
      <c r="B7" s="73"/>
      <c r="C7" s="85" t="s">
        <v>224</v>
      </c>
      <c r="D7" s="86"/>
      <c r="E7" s="86"/>
      <c r="F7" s="86"/>
      <c r="G7" s="59"/>
      <c r="H7" s="86"/>
      <c r="I7" s="86"/>
      <c r="J7" s="85" t="s">
        <v>225</v>
      </c>
      <c r="K7" s="60"/>
      <c r="L7" s="60"/>
      <c r="M7" s="60"/>
      <c r="N7" s="60"/>
      <c r="O7" s="42"/>
      <c r="P7" s="70"/>
    </row>
    <row r="8" spans="1:16" s="49" customFormat="1" ht="11.25" customHeight="1">
      <c r="A8" s="82" t="s">
        <v>226</v>
      </c>
      <c r="B8" s="84"/>
      <c r="C8" s="50"/>
      <c r="D8" s="2"/>
      <c r="E8" s="2"/>
      <c r="F8" s="26"/>
      <c r="H8" s="2"/>
      <c r="I8" s="2"/>
      <c r="J8" s="48"/>
      <c r="K8" s="25"/>
      <c r="L8" s="2"/>
      <c r="M8" s="26"/>
      <c r="N8" s="25"/>
      <c r="O8" s="2"/>
      <c r="P8" s="70"/>
    </row>
    <row r="9" spans="1:16" s="51" customFormat="1" ht="11.25" customHeight="1">
      <c r="A9" s="31" t="s">
        <v>41</v>
      </c>
      <c r="B9" s="36"/>
      <c r="C9" s="47">
        <v>55110</v>
      </c>
      <c r="D9" s="35">
        <v>5170</v>
      </c>
      <c r="E9" s="35">
        <v>1651</v>
      </c>
      <c r="F9" s="38"/>
      <c r="G9" s="35"/>
      <c r="H9" s="35"/>
      <c r="I9" s="35"/>
      <c r="J9" s="38"/>
      <c r="K9" s="37"/>
      <c r="L9" s="35"/>
      <c r="M9" s="38"/>
      <c r="N9" s="37"/>
      <c r="O9" s="35"/>
      <c r="P9" s="81"/>
    </row>
    <row r="10" spans="1:16" s="49" customFormat="1" ht="11.25" customHeight="1">
      <c r="A10" s="25" t="s">
        <v>42</v>
      </c>
      <c r="B10" s="26"/>
      <c r="C10" s="2">
        <v>13603</v>
      </c>
      <c r="D10" s="30">
        <v>118</v>
      </c>
      <c r="E10" s="30"/>
      <c r="F10" s="52">
        <v>1641</v>
      </c>
      <c r="G10" s="30">
        <v>261</v>
      </c>
      <c r="H10" s="30">
        <v>92</v>
      </c>
      <c r="I10" s="30">
        <v>61</v>
      </c>
      <c r="J10" s="52">
        <v>65</v>
      </c>
      <c r="K10" s="62">
        <v>1</v>
      </c>
      <c r="L10" s="30">
        <v>92</v>
      </c>
      <c r="M10" s="52">
        <v>374</v>
      </c>
      <c r="N10" s="62"/>
      <c r="O10" s="30">
        <v>38</v>
      </c>
      <c r="P10" s="70"/>
    </row>
    <row r="11" spans="1:16" s="51" customFormat="1" ht="11.25" customHeight="1">
      <c r="A11" s="31" t="s">
        <v>43</v>
      </c>
      <c r="B11" s="36"/>
      <c r="C11" s="47"/>
      <c r="D11" s="35"/>
      <c r="E11" s="35"/>
      <c r="F11" s="34">
        <f>SUM(F17+F19+F21+F23+F25+F27+F29+F31)</f>
        <v>22114</v>
      </c>
      <c r="G11" s="33">
        <v>13390</v>
      </c>
      <c r="H11" s="33">
        <v>1240</v>
      </c>
      <c r="I11" s="33">
        <v>413</v>
      </c>
      <c r="J11" s="34">
        <v>101</v>
      </c>
      <c r="K11" s="32">
        <v>4588</v>
      </c>
      <c r="L11" s="33">
        <v>7142</v>
      </c>
      <c r="M11" s="34">
        <v>12788</v>
      </c>
      <c r="N11" s="32">
        <v>12974</v>
      </c>
      <c r="O11" s="35">
        <v>765</v>
      </c>
      <c r="P11" s="81"/>
    </row>
    <row r="12" spans="1:16" s="49" customFormat="1" ht="11.25" customHeight="1">
      <c r="A12" s="25" t="s">
        <v>44</v>
      </c>
      <c r="B12" s="26"/>
      <c r="C12" s="2">
        <v>-459</v>
      </c>
      <c r="D12" s="30">
        <v>-5</v>
      </c>
      <c r="E12" s="30"/>
      <c r="F12" s="52">
        <v>-338</v>
      </c>
      <c r="G12" s="30">
        <v>-8187</v>
      </c>
      <c r="H12" s="30">
        <v>-1192</v>
      </c>
      <c r="I12" s="30">
        <v>-219</v>
      </c>
      <c r="J12" s="52">
        <v>-72</v>
      </c>
      <c r="K12" s="62">
        <v>-156</v>
      </c>
      <c r="L12" s="30">
        <v>-1958</v>
      </c>
      <c r="M12" s="52">
        <v>-11426</v>
      </c>
      <c r="N12" s="62"/>
      <c r="O12" s="30">
        <v>-129</v>
      </c>
      <c r="P12" s="70"/>
    </row>
    <row r="13" spans="1:16" s="51" customFormat="1" ht="11.25" customHeight="1">
      <c r="A13" s="31" t="s">
        <v>54</v>
      </c>
      <c r="B13" s="36"/>
      <c r="C13" s="47">
        <v>91</v>
      </c>
      <c r="D13" s="33"/>
      <c r="E13" s="33"/>
      <c r="F13" s="38">
        <v>71</v>
      </c>
      <c r="G13" s="35"/>
      <c r="H13" s="35"/>
      <c r="I13" s="35"/>
      <c r="J13" s="38"/>
      <c r="K13" s="37"/>
      <c r="L13" s="35"/>
      <c r="M13" s="38"/>
      <c r="N13" s="37"/>
      <c r="O13" s="35"/>
      <c r="P13" s="81"/>
    </row>
    <row r="14" spans="1:16" s="49" customFormat="1" ht="13.5" customHeight="1" thickBot="1">
      <c r="A14" s="41" t="s">
        <v>59</v>
      </c>
      <c r="B14" s="42"/>
      <c r="C14" s="60">
        <f>SUM(C9:C13)</f>
        <v>68345</v>
      </c>
      <c r="D14" s="46">
        <f>SUM(D9:D13)</f>
        <v>5283</v>
      </c>
      <c r="E14" s="46">
        <f>SUM(E9:E13)</f>
        <v>1651</v>
      </c>
      <c r="F14" s="61">
        <f>SUM(F9:F13)</f>
        <v>23488</v>
      </c>
      <c r="G14" s="46">
        <f aca="true" t="shared" si="0" ref="G14:M14">SUM(G9:G13)</f>
        <v>5464</v>
      </c>
      <c r="H14" s="46">
        <f t="shared" si="0"/>
        <v>140</v>
      </c>
      <c r="I14" s="46">
        <f t="shared" si="0"/>
        <v>255</v>
      </c>
      <c r="J14" s="61">
        <f t="shared" si="0"/>
        <v>94</v>
      </c>
      <c r="K14" s="63">
        <f t="shared" si="0"/>
        <v>4433</v>
      </c>
      <c r="L14" s="46">
        <f t="shared" si="0"/>
        <v>5276</v>
      </c>
      <c r="M14" s="61">
        <f t="shared" si="0"/>
        <v>1736</v>
      </c>
      <c r="N14" s="63">
        <f>SUM(N9:N13)</f>
        <v>12974</v>
      </c>
      <c r="O14" s="61">
        <f>SUM(O9:O13)</f>
        <v>674</v>
      </c>
      <c r="P14" s="70"/>
    </row>
    <row r="15" spans="1:16" s="49" customFormat="1" ht="11.25" customHeight="1">
      <c r="A15" s="82" t="s">
        <v>227</v>
      </c>
      <c r="B15" s="48"/>
      <c r="C15" s="2"/>
      <c r="D15" s="30"/>
      <c r="E15" s="30"/>
      <c r="F15" s="52"/>
      <c r="G15" s="30"/>
      <c r="H15" s="30"/>
      <c r="I15" s="30"/>
      <c r="J15" s="64"/>
      <c r="K15" s="62"/>
      <c r="L15" s="30"/>
      <c r="M15" s="52"/>
      <c r="N15" s="30"/>
      <c r="O15" s="30"/>
      <c r="P15" s="70"/>
    </row>
    <row r="16" spans="1:16" s="51" customFormat="1" ht="11.25" customHeight="1">
      <c r="A16" s="31" t="s">
        <v>60</v>
      </c>
      <c r="B16" s="36" t="s">
        <v>228</v>
      </c>
      <c r="C16" s="47">
        <v>-28782</v>
      </c>
      <c r="D16" s="35"/>
      <c r="E16" s="35"/>
      <c r="F16" s="38"/>
      <c r="G16" s="35"/>
      <c r="H16" s="35"/>
      <c r="I16" s="35"/>
      <c r="J16" s="35"/>
      <c r="K16" s="37"/>
      <c r="L16" s="35"/>
      <c r="M16" s="38"/>
      <c r="N16" s="35"/>
      <c r="O16" s="35"/>
      <c r="P16" s="81"/>
    </row>
    <row r="17" spans="1:16" s="49" customFormat="1" ht="11.25" customHeight="1">
      <c r="A17" s="40" t="s">
        <v>62</v>
      </c>
      <c r="B17" s="26" t="s">
        <v>229</v>
      </c>
      <c r="C17" s="2"/>
      <c r="D17" s="30"/>
      <c r="E17" s="30"/>
      <c r="F17" s="52">
        <v>16068</v>
      </c>
      <c r="G17" s="30">
        <v>13390</v>
      </c>
      <c r="H17" s="30"/>
      <c r="I17" s="30"/>
      <c r="J17" s="30"/>
      <c r="K17" s="62"/>
      <c r="L17" s="30"/>
      <c r="M17" s="52"/>
      <c r="N17" s="30"/>
      <c r="O17" s="30"/>
      <c r="P17" s="70"/>
    </row>
    <row r="18" spans="1:16" s="51" customFormat="1" ht="11.25" customHeight="1">
      <c r="A18" s="31" t="s">
        <v>64</v>
      </c>
      <c r="B18" s="36" t="s">
        <v>228</v>
      </c>
      <c r="C18" s="47">
        <v>-3607</v>
      </c>
      <c r="D18" s="35"/>
      <c r="E18" s="35"/>
      <c r="F18" s="38"/>
      <c r="G18" s="35"/>
      <c r="H18" s="35"/>
      <c r="I18" s="35"/>
      <c r="J18" s="35"/>
      <c r="K18" s="37"/>
      <c r="L18" s="35"/>
      <c r="M18" s="38">
        <v>0</v>
      </c>
      <c r="N18" s="35"/>
      <c r="O18" s="35"/>
      <c r="P18" s="81"/>
    </row>
    <row r="19" spans="1:16" s="49" customFormat="1" ht="11.25" customHeight="1">
      <c r="A19" s="40" t="s">
        <v>66</v>
      </c>
      <c r="B19" s="26" t="s">
        <v>229</v>
      </c>
      <c r="C19" s="2"/>
      <c r="D19" s="30"/>
      <c r="E19" s="30"/>
      <c r="F19" s="52">
        <v>2604</v>
      </c>
      <c r="G19" s="30"/>
      <c r="H19" s="30">
        <v>1240</v>
      </c>
      <c r="I19" s="30"/>
      <c r="J19" s="30"/>
      <c r="K19" s="62"/>
      <c r="L19" s="30"/>
      <c r="M19" s="52"/>
      <c r="N19" s="30"/>
      <c r="O19" s="30"/>
      <c r="P19" s="70"/>
    </row>
    <row r="20" spans="1:16" s="51" customFormat="1" ht="11.25" customHeight="1">
      <c r="A20" s="31" t="s">
        <v>67</v>
      </c>
      <c r="B20" s="36" t="s">
        <v>228</v>
      </c>
      <c r="C20" s="47">
        <v>-19</v>
      </c>
      <c r="D20" s="35"/>
      <c r="E20" s="35"/>
      <c r="F20" s="38">
        <v>-734</v>
      </c>
      <c r="G20" s="35"/>
      <c r="H20" s="35"/>
      <c r="I20" s="35"/>
      <c r="J20" s="35"/>
      <c r="K20" s="37"/>
      <c r="L20" s="35"/>
      <c r="M20" s="38">
        <v>0</v>
      </c>
      <c r="N20" s="35"/>
      <c r="O20" s="35"/>
      <c r="P20" s="81"/>
    </row>
    <row r="21" spans="1:16" s="49" customFormat="1" ht="11.25" customHeight="1">
      <c r="A21" s="40" t="s">
        <v>69</v>
      </c>
      <c r="B21" s="26" t="s">
        <v>229</v>
      </c>
      <c r="C21" s="2"/>
      <c r="D21" s="30"/>
      <c r="E21" s="30"/>
      <c r="F21" s="52"/>
      <c r="G21" s="30"/>
      <c r="H21" s="30"/>
      <c r="I21" s="30">
        <v>413</v>
      </c>
      <c r="J21" s="30"/>
      <c r="K21" s="62"/>
      <c r="L21" s="30"/>
      <c r="M21" s="52"/>
      <c r="N21" s="30"/>
      <c r="O21" s="30"/>
      <c r="P21" s="70"/>
    </row>
    <row r="22" spans="1:16" s="51" customFormat="1" ht="11.25" customHeight="1">
      <c r="A22" s="31" t="s">
        <v>70</v>
      </c>
      <c r="B22" s="36" t="s">
        <v>228</v>
      </c>
      <c r="C22" s="47"/>
      <c r="D22" s="35"/>
      <c r="E22" s="35"/>
      <c r="F22" s="38">
        <v>-303</v>
      </c>
      <c r="G22" s="35"/>
      <c r="H22" s="35"/>
      <c r="I22" s="35"/>
      <c r="J22" s="35"/>
      <c r="K22" s="37"/>
      <c r="L22" s="35"/>
      <c r="M22" s="38"/>
      <c r="N22" s="35"/>
      <c r="O22" s="35"/>
      <c r="P22" s="81"/>
    </row>
    <row r="23" spans="1:16" s="49" customFormat="1" ht="11.25" customHeight="1">
      <c r="A23" s="40" t="s">
        <v>72</v>
      </c>
      <c r="B23" s="26" t="s">
        <v>229</v>
      </c>
      <c r="C23" s="2"/>
      <c r="D23" s="30"/>
      <c r="E23" s="30"/>
      <c r="F23" s="52"/>
      <c r="G23" s="30"/>
      <c r="H23" s="30"/>
      <c r="I23" s="30"/>
      <c r="J23" s="30">
        <v>101</v>
      </c>
      <c r="K23" s="62"/>
      <c r="L23" s="30"/>
      <c r="M23" s="52"/>
      <c r="N23" s="30"/>
      <c r="O23" s="30"/>
      <c r="P23" s="70"/>
    </row>
    <row r="24" spans="1:16" s="51" customFormat="1" ht="11.25" customHeight="1">
      <c r="A24" s="81" t="s">
        <v>73</v>
      </c>
      <c r="B24" s="36" t="s">
        <v>228</v>
      </c>
      <c r="C24" s="47">
        <v>-342</v>
      </c>
      <c r="D24" s="47"/>
      <c r="E24" s="47"/>
      <c r="F24" s="36">
        <v>0</v>
      </c>
      <c r="G24" s="47">
        <v>-1432</v>
      </c>
      <c r="H24" s="47">
        <v>-131</v>
      </c>
      <c r="I24" s="47">
        <v>-4</v>
      </c>
      <c r="J24" s="47">
        <v>-22</v>
      </c>
      <c r="K24" s="31"/>
      <c r="L24" s="47"/>
      <c r="M24" s="36"/>
      <c r="N24" s="47"/>
      <c r="O24" s="47"/>
      <c r="P24" s="81"/>
    </row>
    <row r="25" spans="1:16" s="49" customFormat="1" ht="11.25" customHeight="1">
      <c r="A25" s="93" t="s">
        <v>74</v>
      </c>
      <c r="B25" s="26" t="s">
        <v>229</v>
      </c>
      <c r="C25" s="2"/>
      <c r="D25" s="2"/>
      <c r="E25" s="2"/>
      <c r="F25" s="26"/>
      <c r="G25" s="2"/>
      <c r="H25" s="2"/>
      <c r="I25" s="2"/>
      <c r="J25" s="2"/>
      <c r="K25" s="25"/>
      <c r="L25" s="2"/>
      <c r="M25" s="26"/>
      <c r="N25" s="2"/>
      <c r="O25" s="2"/>
      <c r="P25" s="70"/>
    </row>
    <row r="26" spans="1:16" s="51" customFormat="1" ht="11.25" customHeight="1">
      <c r="A26" s="31" t="s">
        <v>75</v>
      </c>
      <c r="B26" s="36" t="s">
        <v>228</v>
      </c>
      <c r="C26" s="47">
        <v>-10539</v>
      </c>
      <c r="D26" s="35"/>
      <c r="E26" s="35"/>
      <c r="F26" s="38">
        <v>-2643</v>
      </c>
      <c r="G26" s="35"/>
      <c r="H26" s="35"/>
      <c r="I26" s="35"/>
      <c r="J26" s="35"/>
      <c r="K26" s="37"/>
      <c r="L26" s="35"/>
      <c r="M26" s="38"/>
      <c r="N26" s="35"/>
      <c r="O26" s="35"/>
      <c r="P26" s="81"/>
    </row>
    <row r="27" spans="1:16" s="49" customFormat="1" ht="11.25" customHeight="1">
      <c r="A27" s="40" t="s">
        <v>78</v>
      </c>
      <c r="B27" s="26" t="s">
        <v>229</v>
      </c>
      <c r="C27" s="2"/>
      <c r="D27" s="30"/>
      <c r="E27" s="30"/>
      <c r="F27" s="52">
        <v>736</v>
      </c>
      <c r="G27" s="30"/>
      <c r="H27" s="30"/>
      <c r="I27" s="30"/>
      <c r="J27" s="30"/>
      <c r="K27" s="62">
        <v>4588</v>
      </c>
      <c r="L27" s="30"/>
      <c r="M27" s="52"/>
      <c r="N27" s="30"/>
      <c r="O27" s="30"/>
      <c r="P27" s="70"/>
    </row>
    <row r="28" spans="1:16" s="51" customFormat="1" ht="11.25" customHeight="1">
      <c r="A28" s="31" t="s">
        <v>79</v>
      </c>
      <c r="B28" s="36" t="s">
        <v>228</v>
      </c>
      <c r="C28" s="47">
        <v>-26536</v>
      </c>
      <c r="D28" s="35"/>
      <c r="E28" s="35"/>
      <c r="F28" s="38">
        <v>-8253</v>
      </c>
      <c r="G28" s="35"/>
      <c r="H28" s="35"/>
      <c r="I28" s="35"/>
      <c r="J28" s="35"/>
      <c r="K28" s="37"/>
      <c r="L28" s="35"/>
      <c r="M28" s="38"/>
      <c r="O28" s="35"/>
      <c r="P28" s="81"/>
    </row>
    <row r="29" spans="1:16" s="49" customFormat="1" ht="11.25" customHeight="1">
      <c r="A29" s="40" t="s">
        <v>80</v>
      </c>
      <c r="B29" s="26" t="s">
        <v>229</v>
      </c>
      <c r="C29" s="2"/>
      <c r="D29" s="30"/>
      <c r="E29" s="30"/>
      <c r="F29" s="52">
        <v>2706</v>
      </c>
      <c r="G29" s="30"/>
      <c r="H29" s="30"/>
      <c r="I29" s="30"/>
      <c r="J29" s="30"/>
      <c r="K29" s="62"/>
      <c r="L29" s="30">
        <v>7142</v>
      </c>
      <c r="M29" s="52"/>
      <c r="N29" s="30">
        <v>12974</v>
      </c>
      <c r="O29" s="30"/>
      <c r="P29" s="70"/>
    </row>
    <row r="30" spans="1:16" s="51" customFormat="1" ht="11.25" customHeight="1">
      <c r="A30" s="31" t="s">
        <v>81</v>
      </c>
      <c r="B30" s="36" t="s">
        <v>228</v>
      </c>
      <c r="C30" s="47"/>
      <c r="D30" s="35"/>
      <c r="E30" s="35"/>
      <c r="F30" s="34"/>
      <c r="G30" s="35"/>
      <c r="H30" s="35"/>
      <c r="I30" s="35"/>
      <c r="J30" s="35"/>
      <c r="K30" s="37">
        <v>-4431</v>
      </c>
      <c r="L30" s="35">
        <v>-5174</v>
      </c>
      <c r="M30" s="38">
        <v>-324</v>
      </c>
      <c r="N30" s="35"/>
      <c r="O30" s="35">
        <v>-703</v>
      </c>
      <c r="P30" s="81"/>
    </row>
    <row r="31" spans="1:16" s="49" customFormat="1" ht="11.25" customHeight="1">
      <c r="A31" s="40" t="s">
        <v>86</v>
      </c>
      <c r="B31" s="26" t="s">
        <v>229</v>
      </c>
      <c r="C31" s="2"/>
      <c r="D31" s="30"/>
      <c r="E31" s="30"/>
      <c r="F31" s="52"/>
      <c r="G31" s="30"/>
      <c r="H31" s="30"/>
      <c r="I31" s="30"/>
      <c r="J31" s="30"/>
      <c r="K31" s="62"/>
      <c r="L31" s="28"/>
      <c r="M31" s="52">
        <v>12788</v>
      </c>
      <c r="N31" s="28"/>
      <c r="O31" s="30"/>
      <c r="P31" s="70"/>
    </row>
    <row r="32" spans="1:16" s="49" customFormat="1" ht="11.25" customHeight="1" thickBot="1">
      <c r="A32" s="80" t="s">
        <v>231</v>
      </c>
      <c r="B32" s="73"/>
      <c r="C32" s="60">
        <f>SUM(C16:C31)</f>
        <v>-69825</v>
      </c>
      <c r="D32" s="46"/>
      <c r="E32" s="46"/>
      <c r="F32" s="61">
        <f>SUM(F20+F22+F24+F26+F28)</f>
        <v>-11933</v>
      </c>
      <c r="G32" s="46">
        <v>-1432</v>
      </c>
      <c r="H32" s="46">
        <v>-131</v>
      </c>
      <c r="I32" s="46">
        <v>-4</v>
      </c>
      <c r="J32" s="46">
        <v>-22</v>
      </c>
      <c r="K32" s="63">
        <v>-4431</v>
      </c>
      <c r="L32" s="46">
        <v>-5174</v>
      </c>
      <c r="M32" s="61">
        <v>-324</v>
      </c>
      <c r="N32" s="46"/>
      <c r="O32" s="61">
        <f>SUM(O15:O31)</f>
        <v>-703</v>
      </c>
      <c r="P32" s="70"/>
    </row>
    <row r="33" spans="1:15" s="49" customFormat="1" ht="11.25">
      <c r="A33" s="82" t="s">
        <v>88</v>
      </c>
      <c r="B33" s="48"/>
      <c r="C33" s="2"/>
      <c r="D33" s="2"/>
      <c r="E33" s="2"/>
      <c r="F33" s="2"/>
      <c r="G33" s="25"/>
      <c r="H33" s="2"/>
      <c r="I33" s="2"/>
      <c r="J33" s="2"/>
      <c r="K33" s="25"/>
      <c r="L33" s="2"/>
      <c r="M33" s="2"/>
      <c r="N33" s="25"/>
      <c r="O33" s="26"/>
    </row>
    <row r="34" spans="1:15" s="51" customFormat="1" ht="11.25" customHeight="1">
      <c r="A34" s="81" t="s">
        <v>89</v>
      </c>
      <c r="B34" s="36" t="s">
        <v>61</v>
      </c>
      <c r="C34" s="47">
        <v>-117</v>
      </c>
      <c r="D34" s="47"/>
      <c r="E34" s="47"/>
      <c r="F34" s="47">
        <v>-31</v>
      </c>
      <c r="G34" s="31">
        <v>-4032</v>
      </c>
      <c r="H34" s="47">
        <v>-9</v>
      </c>
      <c r="I34" s="47">
        <v>-251</v>
      </c>
      <c r="J34" s="47">
        <v>-72</v>
      </c>
      <c r="K34" s="31">
        <v>-2</v>
      </c>
      <c r="L34" s="47">
        <v>-102</v>
      </c>
      <c r="M34" s="47">
        <v>-1412</v>
      </c>
      <c r="N34" s="31">
        <v>0</v>
      </c>
      <c r="O34" s="36">
        <v>0</v>
      </c>
    </row>
    <row r="35" spans="1:15" s="49" customFormat="1" ht="11.25" customHeight="1">
      <c r="A35" s="70" t="s">
        <v>91</v>
      </c>
      <c r="B35" s="48" t="s">
        <v>92</v>
      </c>
      <c r="C35" s="2"/>
      <c r="D35" s="2">
        <v>-113</v>
      </c>
      <c r="E35" s="2">
        <v>-1270</v>
      </c>
      <c r="F35" s="111" t="s">
        <v>244</v>
      </c>
      <c r="G35" s="25"/>
      <c r="H35" s="2"/>
      <c r="I35" s="2"/>
      <c r="J35" s="2"/>
      <c r="K35" s="25"/>
      <c r="L35" s="2"/>
      <c r="M35" s="2"/>
      <c r="N35" s="62">
        <v>-12356</v>
      </c>
      <c r="O35" s="26"/>
    </row>
    <row r="36" spans="1:15" s="51" customFormat="1" ht="11.25" customHeight="1">
      <c r="A36" s="81" t="s">
        <v>93</v>
      </c>
      <c r="B36" s="39" t="s">
        <v>92</v>
      </c>
      <c r="C36" s="47"/>
      <c r="D36" s="47">
        <v>-5150</v>
      </c>
      <c r="E36" s="47">
        <v>-381</v>
      </c>
      <c r="F36" s="47"/>
      <c r="G36" s="31"/>
      <c r="H36" s="47"/>
      <c r="I36" s="47"/>
      <c r="J36" s="47"/>
      <c r="K36" s="31"/>
      <c r="L36" s="47"/>
      <c r="M36" s="47"/>
      <c r="N36" s="31"/>
      <c r="O36" s="36"/>
    </row>
    <row r="37" spans="1:15" s="49" customFormat="1" ht="11.25" customHeight="1" thickBot="1">
      <c r="A37" s="80" t="s">
        <v>94</v>
      </c>
      <c r="B37" s="73"/>
      <c r="C37" s="60">
        <f>SUM(C34:C36)</f>
        <v>-117</v>
      </c>
      <c r="D37" s="60">
        <f>SUM(D34:D36)</f>
        <v>-5263</v>
      </c>
      <c r="E37" s="60">
        <f>SUM(E34:E36)</f>
        <v>-1651</v>
      </c>
      <c r="F37" s="60">
        <v>-11767</v>
      </c>
      <c r="G37" s="41">
        <f>SUM(G34:G36)</f>
        <v>-4032</v>
      </c>
      <c r="H37" s="60">
        <f>SUM(H34:H36)</f>
        <v>-9</v>
      </c>
      <c r="I37" s="60">
        <f>SUM(I34:I36)</f>
        <v>-251</v>
      </c>
      <c r="J37" s="60">
        <f>SUM(J34:J36)</f>
        <v>-72</v>
      </c>
      <c r="K37" s="41">
        <v>-2</v>
      </c>
      <c r="L37" s="60">
        <v>-102</v>
      </c>
      <c r="M37" s="60">
        <f>SUM(M34:M36)</f>
        <v>-1412</v>
      </c>
      <c r="N37" s="41">
        <f>SUM(N34:N36)</f>
        <v>-12356</v>
      </c>
      <c r="O37" s="42">
        <v>0</v>
      </c>
    </row>
    <row r="38" spans="1:16" s="49" customFormat="1" ht="11.25" customHeight="1">
      <c r="A38" s="49" t="s">
        <v>95</v>
      </c>
      <c r="C38" s="74">
        <v>-1597</v>
      </c>
      <c r="D38" s="75">
        <v>20</v>
      </c>
      <c r="E38" s="75">
        <v>0</v>
      </c>
      <c r="F38" s="76">
        <v>-212</v>
      </c>
      <c r="G38" s="2">
        <v>0</v>
      </c>
      <c r="H38" s="2">
        <v>0</v>
      </c>
      <c r="I38" s="2">
        <v>0</v>
      </c>
      <c r="J38" s="2">
        <v>0</v>
      </c>
      <c r="K38" s="74">
        <v>0</v>
      </c>
      <c r="L38" s="75">
        <v>0</v>
      </c>
      <c r="M38" s="76">
        <v>0</v>
      </c>
      <c r="N38" s="2">
        <f>SUM(N14+N37)</f>
        <v>618</v>
      </c>
      <c r="O38" s="2">
        <v>-29</v>
      </c>
      <c r="P38" s="70"/>
    </row>
    <row r="39" s="115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9"/>
  <sheetViews>
    <sheetView zoomScale="90" zoomScaleNormal="90" workbookViewId="0" topLeftCell="B1">
      <selection activeCell="C10" sqref="C10"/>
    </sheetView>
  </sheetViews>
  <sheetFormatPr defaultColWidth="9.140625" defaultRowHeight="12.75"/>
  <cols>
    <col min="1" max="1" width="23.57421875" style="0" customWidth="1"/>
    <col min="2" max="2" width="26.00390625" style="0" customWidth="1"/>
    <col min="3" max="4" width="9.28125" style="0" customWidth="1"/>
  </cols>
  <sheetData>
    <row r="1" ht="12.75">
      <c r="A1" s="77" t="s">
        <v>245</v>
      </c>
    </row>
    <row r="2" spans="1:15" s="71" customFormat="1" ht="12.75">
      <c r="A2" s="78" t="s">
        <v>246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2:16" s="49" customFormat="1" ht="12" customHeight="1">
      <c r="B3" s="112"/>
      <c r="C3" s="110" t="s">
        <v>0</v>
      </c>
      <c r="D3" s="13" t="s">
        <v>1</v>
      </c>
      <c r="E3" s="13" t="s">
        <v>223</v>
      </c>
      <c r="F3" s="14" t="s">
        <v>3</v>
      </c>
      <c r="G3" s="12" t="s">
        <v>4</v>
      </c>
      <c r="H3" s="13" t="s">
        <v>5</v>
      </c>
      <c r="I3" s="13" t="s">
        <v>6</v>
      </c>
      <c r="J3" s="14" t="s">
        <v>7</v>
      </c>
      <c r="K3" s="12" t="s">
        <v>8</v>
      </c>
      <c r="L3" s="13" t="s">
        <v>9</v>
      </c>
      <c r="M3" s="14" t="s">
        <v>10</v>
      </c>
      <c r="N3" s="12" t="s">
        <v>11</v>
      </c>
      <c r="O3" s="13" t="s">
        <v>12</v>
      </c>
      <c r="P3" s="70"/>
    </row>
    <row r="4" spans="2:16" s="113" customFormat="1" ht="10.5" customHeight="1">
      <c r="B4" s="15"/>
      <c r="C4" s="25" t="s">
        <v>13</v>
      </c>
      <c r="D4" s="11"/>
      <c r="E4" s="2"/>
      <c r="F4" s="68" t="s">
        <v>14</v>
      </c>
      <c r="G4" s="12" t="s">
        <v>15</v>
      </c>
      <c r="H4" s="11"/>
      <c r="I4" s="11"/>
      <c r="J4" s="68"/>
      <c r="K4" s="12" t="s">
        <v>16</v>
      </c>
      <c r="L4" s="13" t="s">
        <v>16</v>
      </c>
      <c r="M4" s="14" t="s">
        <v>17</v>
      </c>
      <c r="N4" s="69" t="s">
        <v>18</v>
      </c>
      <c r="O4" s="13" t="s">
        <v>19</v>
      </c>
      <c r="P4" s="114"/>
    </row>
    <row r="5" spans="3:16" s="49" customFormat="1" ht="10.5" customHeight="1">
      <c r="C5" s="16" t="s">
        <v>20</v>
      </c>
      <c r="D5" s="17" t="s">
        <v>21</v>
      </c>
      <c r="E5" s="17" t="s">
        <v>22</v>
      </c>
      <c r="F5" s="19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6" t="s">
        <v>28</v>
      </c>
      <c r="L5" s="17" t="s">
        <v>29</v>
      </c>
      <c r="M5" s="19" t="s">
        <v>30</v>
      </c>
      <c r="N5" s="16" t="s">
        <v>31</v>
      </c>
      <c r="O5" s="17" t="s">
        <v>32</v>
      </c>
      <c r="P5" s="70"/>
    </row>
    <row r="6" spans="3:16" s="113" customFormat="1" ht="11.25" customHeight="1">
      <c r="C6" s="23" t="s">
        <v>33</v>
      </c>
      <c r="D6" s="21" t="s">
        <v>33</v>
      </c>
      <c r="E6" s="21" t="s">
        <v>34</v>
      </c>
      <c r="F6" s="24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3" t="s">
        <v>38</v>
      </c>
      <c r="L6" s="21" t="s">
        <v>38</v>
      </c>
      <c r="M6" s="24" t="s">
        <v>37</v>
      </c>
      <c r="N6" s="23" t="s">
        <v>39</v>
      </c>
      <c r="O6" s="21" t="s">
        <v>40</v>
      </c>
      <c r="P6" s="114"/>
    </row>
    <row r="7" spans="1:16" s="49" customFormat="1" ht="13.5" customHeight="1" thickBot="1">
      <c r="A7" s="59"/>
      <c r="B7" s="73"/>
      <c r="C7" s="85" t="s">
        <v>224</v>
      </c>
      <c r="D7" s="86"/>
      <c r="E7" s="86"/>
      <c r="F7" s="86"/>
      <c r="G7" s="59"/>
      <c r="H7" s="86"/>
      <c r="I7" s="86"/>
      <c r="J7" s="85" t="s">
        <v>225</v>
      </c>
      <c r="K7" s="60"/>
      <c r="L7" s="60"/>
      <c r="M7" s="60"/>
      <c r="N7" s="60"/>
      <c r="O7" s="42"/>
      <c r="P7" s="70"/>
    </row>
    <row r="8" spans="1:16" s="49" customFormat="1" ht="11.25" customHeight="1">
      <c r="A8" s="82" t="s">
        <v>226</v>
      </c>
      <c r="B8" s="84"/>
      <c r="C8" s="50"/>
      <c r="D8" s="2"/>
      <c r="E8" s="2"/>
      <c r="F8" s="26"/>
      <c r="H8" s="2"/>
      <c r="I8" s="2"/>
      <c r="J8" s="48"/>
      <c r="K8" s="25"/>
      <c r="L8" s="2"/>
      <c r="M8" s="26"/>
      <c r="N8" s="25"/>
      <c r="O8" s="2"/>
      <c r="P8" s="70"/>
    </row>
    <row r="9" spans="1:16" s="51" customFormat="1" ht="11.25" customHeight="1">
      <c r="A9" s="31" t="s">
        <v>41</v>
      </c>
      <c r="B9" s="36"/>
      <c r="C9" s="47">
        <v>55920</v>
      </c>
      <c r="D9" s="35">
        <v>5230</v>
      </c>
      <c r="E9" s="35">
        <v>2103</v>
      </c>
      <c r="F9" s="38"/>
      <c r="G9" s="35"/>
      <c r="H9" s="35"/>
      <c r="I9" s="35"/>
      <c r="J9" s="38"/>
      <c r="K9" s="37"/>
      <c r="L9" s="35"/>
      <c r="M9" s="38"/>
      <c r="N9" s="37"/>
      <c r="O9" s="35"/>
      <c r="P9" s="81"/>
    </row>
    <row r="10" spans="1:16" s="49" customFormat="1" ht="11.25" customHeight="1">
      <c r="A10" s="25" t="s">
        <v>42</v>
      </c>
      <c r="B10" s="26"/>
      <c r="C10" s="2">
        <v>13768</v>
      </c>
      <c r="D10" s="30">
        <v>202</v>
      </c>
      <c r="E10" s="30"/>
      <c r="F10" s="52">
        <v>1624</v>
      </c>
      <c r="G10" s="30">
        <v>343</v>
      </c>
      <c r="H10" s="30">
        <v>78</v>
      </c>
      <c r="I10" s="30">
        <v>64</v>
      </c>
      <c r="J10" s="52">
        <v>73</v>
      </c>
      <c r="K10" s="62">
        <v>2</v>
      </c>
      <c r="L10" s="30">
        <v>130</v>
      </c>
      <c r="M10" s="52">
        <v>377</v>
      </c>
      <c r="N10" s="62"/>
      <c r="O10" s="30">
        <v>38</v>
      </c>
      <c r="P10" s="70"/>
    </row>
    <row r="11" spans="1:16" s="51" customFormat="1" ht="11.25" customHeight="1">
      <c r="A11" s="31" t="s">
        <v>43</v>
      </c>
      <c r="B11" s="36"/>
      <c r="C11" s="47"/>
      <c r="D11" s="35"/>
      <c r="E11" s="35"/>
      <c r="F11" s="34">
        <f>SUM(F17+F19+F21+F23+F25+F27+F29+F31)</f>
        <v>22741</v>
      </c>
      <c r="G11" s="33">
        <v>13745</v>
      </c>
      <c r="H11" s="33">
        <v>1300</v>
      </c>
      <c r="I11" s="33">
        <v>399</v>
      </c>
      <c r="J11" s="34">
        <v>101</v>
      </c>
      <c r="K11" s="32">
        <v>4598</v>
      </c>
      <c r="L11" s="33">
        <v>7350</v>
      </c>
      <c r="M11" s="34">
        <v>13058</v>
      </c>
      <c r="N11" s="32">
        <v>13243</v>
      </c>
      <c r="O11" s="35">
        <v>749</v>
      </c>
      <c r="P11" s="81"/>
    </row>
    <row r="12" spans="1:16" s="49" customFormat="1" ht="11.25" customHeight="1">
      <c r="A12" s="25" t="s">
        <v>44</v>
      </c>
      <c r="B12" s="26"/>
      <c r="C12" s="2">
        <v>-492</v>
      </c>
      <c r="D12" s="30">
        <v>-12</v>
      </c>
      <c r="E12" s="30"/>
      <c r="F12" s="52">
        <v>-282</v>
      </c>
      <c r="G12" s="30">
        <v>-8169</v>
      </c>
      <c r="H12" s="30">
        <v>-1250</v>
      </c>
      <c r="I12" s="30">
        <v>-199</v>
      </c>
      <c r="J12" s="52">
        <v>-68</v>
      </c>
      <c r="K12" s="62">
        <v>-150</v>
      </c>
      <c r="L12" s="30">
        <v>-2235</v>
      </c>
      <c r="M12" s="52">
        <v>-11705</v>
      </c>
      <c r="N12" s="62"/>
      <c r="O12" s="30">
        <v>-106</v>
      </c>
      <c r="P12" s="70"/>
    </row>
    <row r="13" spans="1:16" s="51" customFormat="1" ht="11.25" customHeight="1">
      <c r="A13" s="31" t="s">
        <v>54</v>
      </c>
      <c r="B13" s="36"/>
      <c r="C13" s="47">
        <v>-339</v>
      </c>
      <c r="D13" s="33"/>
      <c r="E13" s="33"/>
      <c r="F13" s="38">
        <v>306</v>
      </c>
      <c r="G13" s="35"/>
      <c r="H13" s="35"/>
      <c r="I13" s="35"/>
      <c r="J13" s="38"/>
      <c r="K13" s="37"/>
      <c r="L13" s="35"/>
      <c r="M13" s="38"/>
      <c r="N13" s="37"/>
      <c r="O13" s="35"/>
      <c r="P13" s="81"/>
    </row>
    <row r="14" spans="1:16" s="49" customFormat="1" ht="11.25" customHeight="1" thickBot="1">
      <c r="A14" s="41" t="s">
        <v>59</v>
      </c>
      <c r="B14" s="42"/>
      <c r="C14" s="60">
        <f aca="true" t="shared" si="0" ref="C14:O14">SUM(C9:C13)</f>
        <v>68857</v>
      </c>
      <c r="D14" s="46">
        <f t="shared" si="0"/>
        <v>5420</v>
      </c>
      <c r="E14" s="46">
        <f t="shared" si="0"/>
        <v>2103</v>
      </c>
      <c r="F14" s="61">
        <f t="shared" si="0"/>
        <v>24389</v>
      </c>
      <c r="G14" s="46">
        <f t="shared" si="0"/>
        <v>5919</v>
      </c>
      <c r="H14" s="46">
        <f t="shared" si="0"/>
        <v>128</v>
      </c>
      <c r="I14" s="46">
        <f t="shared" si="0"/>
        <v>264</v>
      </c>
      <c r="J14" s="61">
        <f t="shared" si="0"/>
        <v>106</v>
      </c>
      <c r="K14" s="63">
        <f t="shared" si="0"/>
        <v>4450</v>
      </c>
      <c r="L14" s="46">
        <f t="shared" si="0"/>
        <v>5245</v>
      </c>
      <c r="M14" s="61">
        <f t="shared" si="0"/>
        <v>1730</v>
      </c>
      <c r="N14" s="63">
        <f t="shared" si="0"/>
        <v>13243</v>
      </c>
      <c r="O14" s="61">
        <f t="shared" si="0"/>
        <v>681</v>
      </c>
      <c r="P14" s="70"/>
    </row>
    <row r="15" spans="1:16" s="49" customFormat="1" ht="11.25" customHeight="1">
      <c r="A15" s="82" t="s">
        <v>227</v>
      </c>
      <c r="B15" s="48"/>
      <c r="C15" s="2"/>
      <c r="D15" s="30"/>
      <c r="E15" s="30"/>
      <c r="F15" s="30"/>
      <c r="G15" s="62"/>
      <c r="H15" s="30"/>
      <c r="I15" s="30"/>
      <c r="J15" s="64"/>
      <c r="K15" s="62"/>
      <c r="L15" s="30"/>
      <c r="M15" s="52"/>
      <c r="N15" s="30"/>
      <c r="O15" s="30"/>
      <c r="P15" s="70"/>
    </row>
    <row r="16" spans="1:16" s="51" customFormat="1" ht="11.25" customHeight="1">
      <c r="A16" s="31" t="s">
        <v>60</v>
      </c>
      <c r="B16" s="36" t="s">
        <v>228</v>
      </c>
      <c r="C16" s="47">
        <v>-29902</v>
      </c>
      <c r="D16" s="35"/>
      <c r="E16" s="35"/>
      <c r="F16" s="35"/>
      <c r="G16" s="37"/>
      <c r="H16" s="35"/>
      <c r="I16" s="35"/>
      <c r="J16" s="35"/>
      <c r="K16" s="37"/>
      <c r="L16" s="35"/>
      <c r="M16" s="38"/>
      <c r="N16" s="35"/>
      <c r="O16" s="35"/>
      <c r="P16" s="81"/>
    </row>
    <row r="17" spans="1:16" s="49" customFormat="1" ht="11.25" customHeight="1">
      <c r="A17" s="40" t="s">
        <v>62</v>
      </c>
      <c r="B17" s="26" t="s">
        <v>229</v>
      </c>
      <c r="C17" s="2"/>
      <c r="D17" s="30"/>
      <c r="E17" s="30"/>
      <c r="F17" s="30">
        <v>16494</v>
      </c>
      <c r="G17" s="62">
        <v>13745</v>
      </c>
      <c r="H17" s="30"/>
      <c r="I17" s="30"/>
      <c r="J17" s="30"/>
      <c r="K17" s="62"/>
      <c r="L17" s="30"/>
      <c r="M17" s="52"/>
      <c r="N17" s="30"/>
      <c r="O17" s="30"/>
      <c r="P17" s="70"/>
    </row>
    <row r="18" spans="1:16" s="51" customFormat="1" ht="11.25" customHeight="1">
      <c r="A18" s="31" t="s">
        <v>64</v>
      </c>
      <c r="B18" s="36" t="s">
        <v>228</v>
      </c>
      <c r="C18" s="47">
        <v>-3696</v>
      </c>
      <c r="D18" s="35"/>
      <c r="E18" s="35"/>
      <c r="F18" s="35"/>
      <c r="G18" s="37"/>
      <c r="H18" s="35"/>
      <c r="I18" s="35"/>
      <c r="J18" s="35"/>
      <c r="K18" s="37"/>
      <c r="L18" s="35"/>
      <c r="M18" s="38">
        <v>0</v>
      </c>
      <c r="N18" s="35"/>
      <c r="O18" s="35"/>
      <c r="P18" s="81"/>
    </row>
    <row r="19" spans="1:16" s="49" customFormat="1" ht="11.25" customHeight="1">
      <c r="A19" s="40" t="s">
        <v>66</v>
      </c>
      <c r="B19" s="26" t="s">
        <v>229</v>
      </c>
      <c r="C19" s="2"/>
      <c r="D19" s="30"/>
      <c r="E19" s="30"/>
      <c r="F19" s="30">
        <v>2730</v>
      </c>
      <c r="G19" s="62"/>
      <c r="H19" s="30">
        <v>1300</v>
      </c>
      <c r="I19" s="30"/>
      <c r="J19" s="30"/>
      <c r="K19" s="62"/>
      <c r="L19" s="30"/>
      <c r="M19" s="52"/>
      <c r="N19" s="30"/>
      <c r="O19" s="30"/>
      <c r="P19" s="70"/>
    </row>
    <row r="20" spans="1:16" s="51" customFormat="1" ht="11.25" customHeight="1">
      <c r="A20" s="31" t="s">
        <v>67</v>
      </c>
      <c r="B20" s="36" t="s">
        <v>228</v>
      </c>
      <c r="C20" s="47">
        <v>-23</v>
      </c>
      <c r="D20" s="35"/>
      <c r="E20" s="35"/>
      <c r="F20" s="35">
        <v>-748</v>
      </c>
      <c r="G20" s="37"/>
      <c r="H20" s="35"/>
      <c r="I20" s="35"/>
      <c r="J20" s="35"/>
      <c r="K20" s="37"/>
      <c r="L20" s="35"/>
      <c r="M20" s="38">
        <v>-1</v>
      </c>
      <c r="N20" s="35"/>
      <c r="O20" s="35"/>
      <c r="P20" s="81"/>
    </row>
    <row r="21" spans="1:16" s="49" customFormat="1" ht="11.25" customHeight="1">
      <c r="A21" s="40" t="s">
        <v>69</v>
      </c>
      <c r="B21" s="26" t="s">
        <v>229</v>
      </c>
      <c r="C21" s="2"/>
      <c r="D21" s="30"/>
      <c r="E21" s="30"/>
      <c r="F21" s="30"/>
      <c r="G21" s="62"/>
      <c r="H21" s="30"/>
      <c r="I21" s="30">
        <v>399</v>
      </c>
      <c r="J21" s="30"/>
      <c r="K21" s="62"/>
      <c r="L21" s="30"/>
      <c r="M21" s="52"/>
      <c r="N21" s="30"/>
      <c r="O21" s="30"/>
      <c r="P21" s="70"/>
    </row>
    <row r="22" spans="1:16" s="51" customFormat="1" ht="11.25" customHeight="1">
      <c r="A22" s="31" t="s">
        <v>70</v>
      </c>
      <c r="B22" s="36" t="s">
        <v>228</v>
      </c>
      <c r="C22" s="47"/>
      <c r="D22" s="35"/>
      <c r="E22" s="35"/>
      <c r="F22" s="35">
        <v>-315</v>
      </c>
      <c r="G22" s="37"/>
      <c r="H22" s="35"/>
      <c r="I22" s="35"/>
      <c r="J22" s="35"/>
      <c r="K22" s="37"/>
      <c r="L22" s="35"/>
      <c r="M22" s="38"/>
      <c r="N22" s="35"/>
      <c r="O22" s="35"/>
      <c r="P22" s="81"/>
    </row>
    <row r="23" spans="1:16" s="49" customFormat="1" ht="11.25" customHeight="1">
      <c r="A23" s="40" t="s">
        <v>72</v>
      </c>
      <c r="B23" s="26" t="s">
        <v>229</v>
      </c>
      <c r="C23" s="2"/>
      <c r="D23" s="30"/>
      <c r="E23" s="30"/>
      <c r="F23" s="30"/>
      <c r="G23" s="62"/>
      <c r="H23" s="30"/>
      <c r="I23" s="30"/>
      <c r="J23" s="30">
        <v>101</v>
      </c>
      <c r="K23" s="62"/>
      <c r="L23" s="30"/>
      <c r="M23" s="52"/>
      <c r="N23" s="30"/>
      <c r="O23" s="30"/>
      <c r="P23" s="70"/>
    </row>
    <row r="24" spans="1:16" s="51" customFormat="1" ht="11.25" customHeight="1">
      <c r="A24" s="81" t="s">
        <v>73</v>
      </c>
      <c r="B24" s="36" t="s">
        <v>228</v>
      </c>
      <c r="C24" s="47">
        <v>-419</v>
      </c>
      <c r="D24" s="47"/>
      <c r="E24" s="47"/>
      <c r="F24" s="47">
        <v>0</v>
      </c>
      <c r="G24" s="31">
        <v>-1561</v>
      </c>
      <c r="H24" s="47">
        <v>-99</v>
      </c>
      <c r="I24" s="47">
        <v>-29</v>
      </c>
      <c r="J24" s="47">
        <v>-31</v>
      </c>
      <c r="K24" s="31"/>
      <c r="L24" s="47"/>
      <c r="M24" s="36"/>
      <c r="N24" s="47"/>
      <c r="O24" s="47"/>
      <c r="P24" s="81"/>
    </row>
    <row r="25" spans="1:16" s="49" customFormat="1" ht="11.25" customHeight="1">
      <c r="A25" s="93" t="s">
        <v>74</v>
      </c>
      <c r="B25" s="26" t="s">
        <v>229</v>
      </c>
      <c r="C25" s="2"/>
      <c r="D25" s="2"/>
      <c r="E25" s="2"/>
      <c r="F25" s="2"/>
      <c r="G25" s="25"/>
      <c r="H25" s="2"/>
      <c r="I25" s="2"/>
      <c r="J25" s="2"/>
      <c r="K25" s="25"/>
      <c r="L25" s="2"/>
      <c r="M25" s="26"/>
      <c r="N25" s="2"/>
      <c r="O25" s="2"/>
      <c r="P25" s="70"/>
    </row>
    <row r="26" spans="1:16" s="51" customFormat="1" ht="11.25" customHeight="1">
      <c r="A26" s="31" t="s">
        <v>75</v>
      </c>
      <c r="B26" s="36" t="s">
        <v>228</v>
      </c>
      <c r="C26" s="47">
        <v>-10414</v>
      </c>
      <c r="D26" s="35"/>
      <c r="E26" s="35"/>
      <c r="F26" s="35">
        <v>-2667</v>
      </c>
      <c r="G26" s="37"/>
      <c r="H26" s="35"/>
      <c r="I26" s="35"/>
      <c r="J26" s="35"/>
      <c r="K26" s="37"/>
      <c r="L26" s="35"/>
      <c r="M26" s="38"/>
      <c r="N26" s="35"/>
      <c r="O26" s="35"/>
      <c r="P26" s="81"/>
    </row>
    <row r="27" spans="1:16" s="49" customFormat="1" ht="11.25" customHeight="1">
      <c r="A27" s="40" t="s">
        <v>78</v>
      </c>
      <c r="B27" s="26" t="s">
        <v>229</v>
      </c>
      <c r="C27" s="2"/>
      <c r="D27" s="30"/>
      <c r="E27" s="30"/>
      <c r="F27" s="30">
        <v>734</v>
      </c>
      <c r="G27" s="62"/>
      <c r="H27" s="30"/>
      <c r="I27" s="30"/>
      <c r="J27" s="30"/>
      <c r="K27" s="62">
        <v>4598</v>
      </c>
      <c r="L27" s="30"/>
      <c r="M27" s="52"/>
      <c r="N27" s="30"/>
      <c r="O27" s="30"/>
      <c r="P27" s="70"/>
    </row>
    <row r="28" spans="1:16" s="51" customFormat="1" ht="11.25" customHeight="1">
      <c r="A28" s="31" t="s">
        <v>79</v>
      </c>
      <c r="B28" s="36" t="s">
        <v>228</v>
      </c>
      <c r="C28" s="47">
        <v>-27290</v>
      </c>
      <c r="D28" s="35"/>
      <c r="E28" s="35"/>
      <c r="F28" s="35">
        <v>-8605</v>
      </c>
      <c r="G28" s="37"/>
      <c r="H28" s="35"/>
      <c r="I28" s="35"/>
      <c r="J28" s="35"/>
      <c r="K28" s="37"/>
      <c r="L28" s="35"/>
      <c r="M28" s="38"/>
      <c r="O28" s="35"/>
      <c r="P28" s="81"/>
    </row>
    <row r="29" spans="1:16" s="49" customFormat="1" ht="11.25" customHeight="1">
      <c r="A29" s="40" t="s">
        <v>80</v>
      </c>
      <c r="B29" s="26" t="s">
        <v>229</v>
      </c>
      <c r="C29" s="2"/>
      <c r="D29" s="30"/>
      <c r="E29" s="30"/>
      <c r="F29" s="30">
        <v>2783</v>
      </c>
      <c r="G29" s="62"/>
      <c r="H29" s="30"/>
      <c r="I29" s="30"/>
      <c r="J29" s="30"/>
      <c r="K29" s="62"/>
      <c r="L29" s="30">
        <v>7350</v>
      </c>
      <c r="M29" s="52"/>
      <c r="N29" s="30">
        <v>13194</v>
      </c>
      <c r="O29" s="30"/>
      <c r="P29" s="70"/>
    </row>
    <row r="30" spans="1:16" s="51" customFormat="1" ht="11.25" customHeight="1">
      <c r="A30" s="31" t="s">
        <v>81</v>
      </c>
      <c r="B30" s="36" t="s">
        <v>228</v>
      </c>
      <c r="C30" s="47"/>
      <c r="D30" s="35"/>
      <c r="E30" s="35"/>
      <c r="F30" s="33"/>
      <c r="G30" s="37"/>
      <c r="H30" s="35"/>
      <c r="I30" s="35"/>
      <c r="J30" s="35"/>
      <c r="K30" s="37">
        <v>-4448</v>
      </c>
      <c r="L30" s="35">
        <v>-5149</v>
      </c>
      <c r="M30" s="38">
        <v>-325</v>
      </c>
      <c r="N30" s="35"/>
      <c r="O30" s="35">
        <v>-688</v>
      </c>
      <c r="P30" s="81"/>
    </row>
    <row r="31" spans="1:16" s="49" customFormat="1" ht="11.25" customHeight="1">
      <c r="A31" s="40" t="s">
        <v>86</v>
      </c>
      <c r="B31" s="26" t="s">
        <v>229</v>
      </c>
      <c r="C31" s="2"/>
      <c r="D31" s="30"/>
      <c r="E31" s="30"/>
      <c r="F31" s="30"/>
      <c r="G31" s="62"/>
      <c r="H31" s="30"/>
      <c r="I31" s="30"/>
      <c r="J31" s="30"/>
      <c r="K31" s="62"/>
      <c r="L31" s="28"/>
      <c r="M31" s="52">
        <v>13058</v>
      </c>
      <c r="N31" s="28"/>
      <c r="O31" s="30"/>
      <c r="P31" s="70"/>
    </row>
    <row r="32" spans="1:16" s="49" customFormat="1" ht="11.25" customHeight="1" thickBot="1">
      <c r="A32" s="80" t="s">
        <v>231</v>
      </c>
      <c r="B32" s="73"/>
      <c r="C32" s="60">
        <f>SUM(C16:C31)</f>
        <v>-71744</v>
      </c>
      <c r="D32" s="46"/>
      <c r="E32" s="46"/>
      <c r="F32" s="46">
        <f>SUM(F16+F18+F20+F22+F24+F26+F28+F30)</f>
        <v>-12335</v>
      </c>
      <c r="G32" s="63">
        <v>-1561</v>
      </c>
      <c r="H32" s="46">
        <v>-99</v>
      </c>
      <c r="I32" s="46">
        <v>-29</v>
      </c>
      <c r="J32" s="46">
        <v>-31</v>
      </c>
      <c r="K32" s="63">
        <v>-4448</v>
      </c>
      <c r="L32" s="46">
        <v>-5149</v>
      </c>
      <c r="M32" s="61">
        <v>-326</v>
      </c>
      <c r="N32" s="46"/>
      <c r="O32" s="61">
        <f>SUM(O15:O31)</f>
        <v>-688</v>
      </c>
      <c r="P32" s="70"/>
    </row>
    <row r="33" spans="1:15" s="49" customFormat="1" ht="11.25">
      <c r="A33" s="50" t="s">
        <v>88</v>
      </c>
      <c r="C33" s="74"/>
      <c r="D33" s="2"/>
      <c r="E33" s="2"/>
      <c r="F33" s="2"/>
      <c r="G33" s="25"/>
      <c r="H33" s="2"/>
      <c r="I33" s="2"/>
      <c r="J33" s="2"/>
      <c r="K33" s="25"/>
      <c r="L33" s="2"/>
      <c r="M33" s="2"/>
      <c r="N33" s="25"/>
      <c r="O33" s="26"/>
    </row>
    <row r="34" spans="1:15" s="51" customFormat="1" ht="11.25" customHeight="1">
      <c r="A34" s="51" t="s">
        <v>89</v>
      </c>
      <c r="B34" s="47" t="s">
        <v>61</v>
      </c>
      <c r="C34" s="31">
        <v>-40</v>
      </c>
      <c r="D34" s="47"/>
      <c r="E34" s="47"/>
      <c r="F34" s="47">
        <v>-71</v>
      </c>
      <c r="G34" s="31">
        <v>-4358</v>
      </c>
      <c r="H34" s="47">
        <v>-29</v>
      </c>
      <c r="I34" s="47">
        <v>-235</v>
      </c>
      <c r="J34" s="47">
        <v>-75</v>
      </c>
      <c r="K34" s="31">
        <v>-2</v>
      </c>
      <c r="L34" s="47">
        <v>-96</v>
      </c>
      <c r="M34" s="47">
        <v>-1404</v>
      </c>
      <c r="N34" s="31">
        <v>0</v>
      </c>
      <c r="O34" s="36">
        <v>0</v>
      </c>
    </row>
    <row r="35" spans="1:15" s="49" customFormat="1" ht="11.25" customHeight="1">
      <c r="A35" s="49" t="s">
        <v>91</v>
      </c>
      <c r="B35" s="49" t="s">
        <v>92</v>
      </c>
      <c r="C35" s="25"/>
      <c r="D35" s="2">
        <v>-190</v>
      </c>
      <c r="E35" s="2">
        <v>-1722</v>
      </c>
      <c r="F35" s="111" t="s">
        <v>247</v>
      </c>
      <c r="G35" s="25"/>
      <c r="H35" s="2"/>
      <c r="I35" s="2"/>
      <c r="J35" s="2"/>
      <c r="K35" s="25"/>
      <c r="L35" s="2"/>
      <c r="M35" s="2"/>
      <c r="N35" s="62">
        <v>-12612</v>
      </c>
      <c r="O35" s="26"/>
    </row>
    <row r="36" spans="1:15" s="51" customFormat="1" ht="11.25" customHeight="1">
      <c r="A36" s="51" t="s">
        <v>93</v>
      </c>
      <c r="B36" s="51" t="s">
        <v>92</v>
      </c>
      <c r="C36" s="31"/>
      <c r="D36" s="47">
        <v>-5150</v>
      </c>
      <c r="E36" s="47">
        <v>-381</v>
      </c>
      <c r="F36" s="47"/>
      <c r="G36" s="31"/>
      <c r="H36" s="47"/>
      <c r="I36" s="47"/>
      <c r="J36" s="47"/>
      <c r="K36" s="31"/>
      <c r="L36" s="47"/>
      <c r="M36" s="47"/>
      <c r="N36" s="31"/>
      <c r="O36" s="36"/>
    </row>
    <row r="37" spans="1:15" s="49" customFormat="1" ht="11.25" customHeight="1" thickBot="1">
      <c r="A37" s="59" t="s">
        <v>94</v>
      </c>
      <c r="B37" s="59"/>
      <c r="C37" s="41">
        <f>SUM(C34:C36)</f>
        <v>-40</v>
      </c>
      <c r="D37" s="60">
        <f>SUM(D34:D36)</f>
        <v>-5340</v>
      </c>
      <c r="E37" s="60">
        <f>SUM(E34:E36)</f>
        <v>-2103</v>
      </c>
      <c r="F37" s="60">
        <v>-11741</v>
      </c>
      <c r="G37" s="41">
        <f>SUM(G34:G36)</f>
        <v>-4358</v>
      </c>
      <c r="H37" s="60">
        <f>SUM(H34:H36)</f>
        <v>-29</v>
      </c>
      <c r="I37" s="60">
        <f>SUM(I34:I36)</f>
        <v>-235</v>
      </c>
      <c r="J37" s="60">
        <f>SUM(J34:J36)</f>
        <v>-75</v>
      </c>
      <c r="K37" s="41">
        <v>-2</v>
      </c>
      <c r="L37" s="60">
        <v>-96</v>
      </c>
      <c r="M37" s="60">
        <f>SUM(M34:M36)</f>
        <v>-1404</v>
      </c>
      <c r="N37" s="41">
        <f>SUM(N34:N36)</f>
        <v>-12612</v>
      </c>
      <c r="O37" s="42">
        <v>0</v>
      </c>
    </row>
    <row r="38" spans="1:16" s="49" customFormat="1" ht="11.25" customHeight="1">
      <c r="A38" s="49" t="s">
        <v>95</v>
      </c>
      <c r="C38" s="25">
        <f>SUM(C14+C32+C37)</f>
        <v>-2927</v>
      </c>
      <c r="D38" s="2">
        <v>80</v>
      </c>
      <c r="E38" s="2">
        <v>0</v>
      </c>
      <c r="F38" s="26">
        <f>SUM(F14+F32+F37)</f>
        <v>313</v>
      </c>
      <c r="G38" s="2">
        <v>0</v>
      </c>
      <c r="H38" s="2">
        <v>0</v>
      </c>
      <c r="I38" s="2">
        <v>0</v>
      </c>
      <c r="J38" s="2">
        <v>0</v>
      </c>
      <c r="K38" s="25">
        <v>0</v>
      </c>
      <c r="L38" s="2">
        <v>0</v>
      </c>
      <c r="M38" s="26">
        <v>0</v>
      </c>
      <c r="N38" s="2">
        <f>SUM(N14+N37)</f>
        <v>631</v>
      </c>
      <c r="O38" s="2">
        <v>-7</v>
      </c>
      <c r="P38" s="70"/>
    </row>
    <row r="39" s="115" customFormat="1" ht="10.5">
      <c r="N39" s="124"/>
    </row>
  </sheetData>
  <printOptions gridLines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B1">
      <selection activeCell="L42" sqref="L42"/>
    </sheetView>
  </sheetViews>
  <sheetFormatPr defaultColWidth="9.140625" defaultRowHeight="12.75"/>
  <cols>
    <col min="1" max="1" width="23.57421875" style="0" customWidth="1"/>
    <col min="2" max="2" width="26.140625" style="0" customWidth="1"/>
    <col min="4" max="4" width="9.421875" style="0" customWidth="1"/>
    <col min="7" max="7" width="9.421875" style="0" bestFit="1" customWidth="1"/>
  </cols>
  <sheetData>
    <row r="1" spans="1:15" ht="12.75">
      <c r="A1" s="116" t="s">
        <v>248</v>
      </c>
      <c r="N1" s="71"/>
      <c r="O1" s="71"/>
    </row>
    <row r="2" spans="1:15" s="71" customFormat="1" ht="12.75">
      <c r="A2" s="94" t="s">
        <v>249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2:15" s="49" customFormat="1" ht="12" customHeight="1">
      <c r="B3" s="112"/>
      <c r="C3" s="110" t="s">
        <v>0</v>
      </c>
      <c r="D3" s="13" t="s">
        <v>1</v>
      </c>
      <c r="E3" s="13" t="s">
        <v>223</v>
      </c>
      <c r="F3" s="14" t="s">
        <v>3</v>
      </c>
      <c r="G3" s="12" t="s">
        <v>4</v>
      </c>
      <c r="H3" s="13" t="s">
        <v>5</v>
      </c>
      <c r="I3" s="13" t="s">
        <v>6</v>
      </c>
      <c r="J3" s="14" t="s">
        <v>7</v>
      </c>
      <c r="K3" s="12" t="s">
        <v>8</v>
      </c>
      <c r="L3" s="13" t="s">
        <v>9</v>
      </c>
      <c r="M3" s="14" t="s">
        <v>10</v>
      </c>
      <c r="N3" s="12" t="s">
        <v>11</v>
      </c>
      <c r="O3" s="95" t="s">
        <v>12</v>
      </c>
    </row>
    <row r="4" spans="2:15" s="113" customFormat="1" ht="10.5" customHeight="1">
      <c r="B4" s="15"/>
      <c r="C4" s="25" t="s">
        <v>13</v>
      </c>
      <c r="D4" s="11"/>
      <c r="E4" s="2"/>
      <c r="F4" s="68" t="s">
        <v>14</v>
      </c>
      <c r="G4" s="12" t="s">
        <v>15</v>
      </c>
      <c r="H4" s="11"/>
      <c r="I4" s="11"/>
      <c r="J4" s="68"/>
      <c r="K4" s="12" t="s">
        <v>16</v>
      </c>
      <c r="L4" s="13" t="s">
        <v>16</v>
      </c>
      <c r="M4" s="14" t="s">
        <v>17</v>
      </c>
      <c r="N4" s="69" t="s">
        <v>18</v>
      </c>
      <c r="O4" s="95" t="s">
        <v>19</v>
      </c>
    </row>
    <row r="5" spans="1:15" s="49" customFormat="1" ht="10.5" customHeight="1">
      <c r="A5" s="107"/>
      <c r="C5" s="16" t="s">
        <v>20</v>
      </c>
      <c r="D5" s="17" t="s">
        <v>21</v>
      </c>
      <c r="E5" s="17" t="s">
        <v>22</v>
      </c>
      <c r="F5" s="19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6" t="s">
        <v>28</v>
      </c>
      <c r="L5" s="17" t="s">
        <v>29</v>
      </c>
      <c r="M5" s="19" t="s">
        <v>30</v>
      </c>
      <c r="N5" s="16" t="s">
        <v>31</v>
      </c>
      <c r="O5" s="96" t="s">
        <v>32</v>
      </c>
    </row>
    <row r="6" spans="1:15" s="113" customFormat="1" ht="11.25" customHeight="1">
      <c r="A6" s="130"/>
      <c r="C6" s="23" t="s">
        <v>33</v>
      </c>
      <c r="D6" s="21" t="s">
        <v>33</v>
      </c>
      <c r="E6" s="21" t="s">
        <v>34</v>
      </c>
      <c r="F6" s="24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3" t="s">
        <v>38</v>
      </c>
      <c r="L6" s="21" t="s">
        <v>38</v>
      </c>
      <c r="M6" s="24" t="s">
        <v>37</v>
      </c>
      <c r="N6" s="23" t="s">
        <v>39</v>
      </c>
      <c r="O6" s="97" t="s">
        <v>40</v>
      </c>
    </row>
    <row r="7" spans="1:15" s="49" customFormat="1" ht="13.5" customHeight="1" thickBot="1">
      <c r="A7" s="109"/>
      <c r="B7" s="73"/>
      <c r="C7" s="119" t="s">
        <v>224</v>
      </c>
      <c r="D7" s="87"/>
      <c r="E7" s="87"/>
      <c r="F7" s="87"/>
      <c r="G7" s="131"/>
      <c r="H7" s="87"/>
      <c r="I7" s="87"/>
      <c r="J7" s="120" t="s">
        <v>225</v>
      </c>
      <c r="K7" s="121"/>
      <c r="L7" s="121"/>
      <c r="M7" s="121"/>
      <c r="N7" s="121"/>
      <c r="O7" s="122"/>
    </row>
    <row r="8" spans="1:15" s="49" customFormat="1" ht="11.25" customHeight="1">
      <c r="A8" s="105" t="s">
        <v>226</v>
      </c>
      <c r="B8" s="50"/>
      <c r="C8" s="82"/>
      <c r="D8" s="2"/>
      <c r="E8" s="2"/>
      <c r="F8" s="26"/>
      <c r="H8" s="2"/>
      <c r="I8" s="2"/>
      <c r="J8" s="48"/>
      <c r="K8" s="25"/>
      <c r="L8" s="2"/>
      <c r="M8" s="26"/>
      <c r="N8" s="25"/>
      <c r="O8" s="98"/>
    </row>
    <row r="9" spans="1:15" s="51" customFormat="1" ht="11.25" customHeight="1">
      <c r="A9" s="101" t="s">
        <v>41</v>
      </c>
      <c r="B9" s="47"/>
      <c r="C9" s="31">
        <v>55950</v>
      </c>
      <c r="D9" s="35">
        <v>5213</v>
      </c>
      <c r="E9" s="35">
        <v>2695</v>
      </c>
      <c r="F9" s="38"/>
      <c r="G9" s="35"/>
      <c r="H9" s="35"/>
      <c r="I9" s="35"/>
      <c r="J9" s="38"/>
      <c r="K9" s="37"/>
      <c r="L9" s="35"/>
      <c r="M9" s="38"/>
      <c r="N9" s="37"/>
      <c r="O9" s="102"/>
    </row>
    <row r="10" spans="1:15" s="49" customFormat="1" ht="11.25" customHeight="1">
      <c r="A10" s="103" t="s">
        <v>42</v>
      </c>
      <c r="B10" s="2"/>
      <c r="C10" s="25">
        <v>14046</v>
      </c>
      <c r="D10" s="30">
        <v>177</v>
      </c>
      <c r="E10" s="30"/>
      <c r="F10" s="52">
        <v>2434</v>
      </c>
      <c r="G10" s="30">
        <v>406</v>
      </c>
      <c r="H10" s="30">
        <v>86</v>
      </c>
      <c r="I10" s="30">
        <v>53</v>
      </c>
      <c r="J10" s="52">
        <v>88</v>
      </c>
      <c r="K10" s="62">
        <v>13</v>
      </c>
      <c r="L10" s="30">
        <v>154</v>
      </c>
      <c r="M10" s="52">
        <v>417</v>
      </c>
      <c r="N10" s="62"/>
      <c r="O10" s="104">
        <v>48</v>
      </c>
    </row>
    <row r="11" spans="1:15" s="51" customFormat="1" ht="11.25" customHeight="1">
      <c r="A11" s="101" t="s">
        <v>43</v>
      </c>
      <c r="B11" s="47"/>
      <c r="C11" s="31"/>
      <c r="D11" s="35"/>
      <c r="E11" s="35"/>
      <c r="F11" s="34">
        <v>22756</v>
      </c>
      <c r="G11" s="33">
        <v>13544</v>
      </c>
      <c r="H11" s="33">
        <v>1350</v>
      </c>
      <c r="I11" s="33">
        <v>448</v>
      </c>
      <c r="J11" s="34">
        <v>102</v>
      </c>
      <c r="K11" s="32">
        <v>4836</v>
      </c>
      <c r="L11" s="33">
        <v>7783</v>
      </c>
      <c r="M11" s="34">
        <v>14036</v>
      </c>
      <c r="N11" s="32">
        <v>14177</v>
      </c>
      <c r="O11" s="102">
        <v>796</v>
      </c>
    </row>
    <row r="12" spans="1:15" s="49" customFormat="1" ht="11.25" customHeight="1">
      <c r="A12" s="103" t="s">
        <v>44</v>
      </c>
      <c r="B12" s="2"/>
      <c r="C12" s="25">
        <v>-598</v>
      </c>
      <c r="D12" s="30">
        <v>-7</v>
      </c>
      <c r="E12" s="30"/>
      <c r="F12" s="52">
        <v>-404</v>
      </c>
      <c r="G12" s="30">
        <v>-8226</v>
      </c>
      <c r="H12" s="30">
        <v>-1311</v>
      </c>
      <c r="I12" s="30">
        <v>-242</v>
      </c>
      <c r="J12" s="52">
        <v>-63</v>
      </c>
      <c r="K12" s="62">
        <v>-112</v>
      </c>
      <c r="L12" s="30">
        <v>-2246</v>
      </c>
      <c r="M12" s="52">
        <v>-12679</v>
      </c>
      <c r="N12" s="62"/>
      <c r="O12" s="104">
        <v>-105</v>
      </c>
    </row>
    <row r="13" spans="1:15" s="51" customFormat="1" ht="11.25" customHeight="1">
      <c r="A13" s="101" t="s">
        <v>54</v>
      </c>
      <c r="B13" s="47"/>
      <c r="C13" s="37">
        <v>1751</v>
      </c>
      <c r="D13" s="33"/>
      <c r="E13" s="33"/>
      <c r="F13" s="38">
        <v>-309</v>
      </c>
      <c r="G13" s="35"/>
      <c r="H13" s="35"/>
      <c r="I13" s="35"/>
      <c r="J13" s="38"/>
      <c r="K13" s="37"/>
      <c r="L13" s="35"/>
      <c r="M13" s="38"/>
      <c r="N13" s="37"/>
      <c r="O13" s="102"/>
    </row>
    <row r="14" spans="1:15" s="49" customFormat="1" ht="11.25" customHeight="1" thickBot="1">
      <c r="A14" s="117" t="s">
        <v>59</v>
      </c>
      <c r="B14" s="60"/>
      <c r="C14" s="41">
        <f>SUM(C9:C13)</f>
        <v>71149</v>
      </c>
      <c r="D14" s="46">
        <f>SUM(D9:D13)</f>
        <v>5383</v>
      </c>
      <c r="E14" s="46">
        <f>SUM(E9:E13)</f>
        <v>2695</v>
      </c>
      <c r="F14" s="61">
        <f>SUM(F9:F13)</f>
        <v>24477</v>
      </c>
      <c r="G14" s="132">
        <f>SUM(G9:G13)</f>
        <v>5724</v>
      </c>
      <c r="H14" s="46">
        <f>SUM(H10:H13)</f>
        <v>125</v>
      </c>
      <c r="I14" s="46">
        <f>SUM(I10:I13)</f>
        <v>259</v>
      </c>
      <c r="J14" s="61">
        <f>SUM(J10:J13)</f>
        <v>127</v>
      </c>
      <c r="K14" s="63">
        <f>SUM(K9:K13)</f>
        <v>4737</v>
      </c>
      <c r="L14" s="46">
        <f>SUM(L9:L13)</f>
        <v>5691</v>
      </c>
      <c r="M14" s="61">
        <f>SUM(M9:M13)</f>
        <v>1774</v>
      </c>
      <c r="N14" s="63">
        <f>SUM(N9:N13)</f>
        <v>14177</v>
      </c>
      <c r="O14" s="118">
        <f>SUM(O9:O13)</f>
        <v>739</v>
      </c>
    </row>
    <row r="15" spans="1:15" s="49" customFormat="1" ht="11.25" customHeight="1">
      <c r="A15" s="105" t="s">
        <v>227</v>
      </c>
      <c r="C15" s="25"/>
      <c r="D15" s="30"/>
      <c r="E15" s="30"/>
      <c r="F15" s="30"/>
      <c r="G15" s="62"/>
      <c r="H15" s="30"/>
      <c r="I15" s="30"/>
      <c r="J15" s="64"/>
      <c r="K15" s="62"/>
      <c r="L15" s="30"/>
      <c r="M15" s="52"/>
      <c r="N15" s="30"/>
      <c r="O15" s="104"/>
    </row>
    <row r="16" spans="1:15" s="51" customFormat="1" ht="11.25" customHeight="1">
      <c r="A16" s="101" t="s">
        <v>60</v>
      </c>
      <c r="B16" s="47" t="s">
        <v>228</v>
      </c>
      <c r="C16" s="31">
        <v>-29240</v>
      </c>
      <c r="D16" s="35"/>
      <c r="E16" s="35"/>
      <c r="F16" s="35"/>
      <c r="G16" s="37"/>
      <c r="H16" s="35"/>
      <c r="I16" s="35"/>
      <c r="J16" s="35"/>
      <c r="K16" s="37"/>
      <c r="L16" s="35"/>
      <c r="M16" s="38"/>
      <c r="N16" s="35"/>
      <c r="O16" s="102"/>
    </row>
    <row r="17" spans="1:15" s="49" customFormat="1" ht="11.25" customHeight="1">
      <c r="A17" s="106" t="s">
        <v>62</v>
      </c>
      <c r="B17" s="2" t="s">
        <v>229</v>
      </c>
      <c r="C17" s="25"/>
      <c r="D17" s="30"/>
      <c r="E17" s="30"/>
      <c r="F17" s="30">
        <v>16253</v>
      </c>
      <c r="G17" s="62">
        <v>13544</v>
      </c>
      <c r="H17" s="30"/>
      <c r="I17" s="30"/>
      <c r="J17" s="30"/>
      <c r="K17" s="62"/>
      <c r="L17" s="30"/>
      <c r="M17" s="52"/>
      <c r="N17" s="30"/>
      <c r="O17" s="104"/>
    </row>
    <row r="18" spans="1:15" s="51" customFormat="1" ht="11.25" customHeight="1">
      <c r="A18" s="101" t="s">
        <v>64</v>
      </c>
      <c r="B18" s="47" t="s">
        <v>228</v>
      </c>
      <c r="C18" s="31">
        <v>-3784</v>
      </c>
      <c r="D18" s="35"/>
      <c r="E18" s="35"/>
      <c r="F18" s="35">
        <v>0</v>
      </c>
      <c r="G18" s="37"/>
      <c r="H18" s="35"/>
      <c r="I18" s="35"/>
      <c r="J18" s="35"/>
      <c r="K18" s="37"/>
      <c r="L18" s="35"/>
      <c r="M18" s="38"/>
      <c r="N18" s="35"/>
      <c r="O18" s="102"/>
    </row>
    <row r="19" spans="1:15" s="49" customFormat="1" ht="11.25" customHeight="1">
      <c r="A19" s="106" t="s">
        <v>66</v>
      </c>
      <c r="B19" s="2" t="s">
        <v>229</v>
      </c>
      <c r="C19" s="25"/>
      <c r="D19" s="30"/>
      <c r="E19" s="30"/>
      <c r="F19" s="30">
        <v>2835</v>
      </c>
      <c r="G19" s="62"/>
      <c r="H19" s="30">
        <v>1350</v>
      </c>
      <c r="I19" s="30"/>
      <c r="J19" s="30"/>
      <c r="K19" s="62"/>
      <c r="L19" s="30"/>
      <c r="M19" s="52"/>
      <c r="N19" s="30"/>
      <c r="O19" s="104"/>
    </row>
    <row r="20" spans="1:15" s="51" customFormat="1" ht="11.25" customHeight="1">
      <c r="A20" s="101" t="s">
        <v>67</v>
      </c>
      <c r="B20" s="47" t="s">
        <v>228</v>
      </c>
      <c r="C20" s="31">
        <v>-23</v>
      </c>
      <c r="D20" s="35"/>
      <c r="E20" s="35"/>
      <c r="F20" s="35">
        <v>-744</v>
      </c>
      <c r="G20" s="37"/>
      <c r="H20" s="35"/>
      <c r="I20" s="35"/>
      <c r="J20" s="35"/>
      <c r="K20" s="37"/>
      <c r="L20" s="35"/>
      <c r="M20" s="38"/>
      <c r="N20" s="35"/>
      <c r="O20" s="102"/>
    </row>
    <row r="21" spans="1:15" s="49" customFormat="1" ht="11.25" customHeight="1">
      <c r="A21" s="106" t="s">
        <v>69</v>
      </c>
      <c r="B21" s="2" t="s">
        <v>229</v>
      </c>
      <c r="C21" s="25"/>
      <c r="D21" s="30"/>
      <c r="E21" s="30"/>
      <c r="F21" s="30"/>
      <c r="G21" s="62"/>
      <c r="H21" s="30"/>
      <c r="I21" s="30">
        <v>448</v>
      </c>
      <c r="J21" s="30"/>
      <c r="K21" s="62"/>
      <c r="L21" s="30"/>
      <c r="M21" s="52"/>
      <c r="N21" s="30"/>
      <c r="O21" s="104"/>
    </row>
    <row r="22" spans="1:15" s="51" customFormat="1" ht="11.25" customHeight="1">
      <c r="A22" s="101" t="s">
        <v>70</v>
      </c>
      <c r="B22" s="47" t="s">
        <v>228</v>
      </c>
      <c r="C22" s="31"/>
      <c r="D22" s="35"/>
      <c r="E22" s="35"/>
      <c r="F22" s="35">
        <v>-324</v>
      </c>
      <c r="G22" s="37"/>
      <c r="H22" s="35"/>
      <c r="I22" s="35"/>
      <c r="J22" s="35"/>
      <c r="K22" s="37"/>
      <c r="L22" s="35"/>
      <c r="M22" s="38"/>
      <c r="N22" s="35"/>
      <c r="O22" s="102"/>
    </row>
    <row r="23" spans="1:15" s="49" customFormat="1" ht="11.25" customHeight="1">
      <c r="A23" s="106" t="s">
        <v>72</v>
      </c>
      <c r="B23" s="2" t="s">
        <v>229</v>
      </c>
      <c r="C23" s="25"/>
      <c r="D23" s="30"/>
      <c r="E23" s="30"/>
      <c r="F23" s="30"/>
      <c r="G23" s="62"/>
      <c r="H23" s="30"/>
      <c r="I23" s="30"/>
      <c r="J23" s="30">
        <v>102</v>
      </c>
      <c r="K23" s="62"/>
      <c r="L23" s="30"/>
      <c r="M23" s="52"/>
      <c r="N23" s="30"/>
      <c r="O23" s="104"/>
    </row>
    <row r="24" spans="1:15" s="51" customFormat="1" ht="11.25" customHeight="1">
      <c r="A24" s="108" t="s">
        <v>73</v>
      </c>
      <c r="B24" s="47" t="s">
        <v>228</v>
      </c>
      <c r="C24" s="31">
        <v>-378</v>
      </c>
      <c r="D24" s="47"/>
      <c r="E24" s="47"/>
      <c r="F24" s="35">
        <v>0</v>
      </c>
      <c r="G24" s="31">
        <v>-1669</v>
      </c>
      <c r="H24" s="47">
        <v>-104</v>
      </c>
      <c r="I24" s="47">
        <v>-21</v>
      </c>
      <c r="J24" s="47">
        <v>-22</v>
      </c>
      <c r="K24" s="31"/>
      <c r="L24" s="47"/>
      <c r="M24" s="36"/>
      <c r="N24" s="47"/>
      <c r="O24" s="128"/>
    </row>
    <row r="25" spans="1:15" s="49" customFormat="1" ht="11.25" customHeight="1">
      <c r="A25" s="129" t="s">
        <v>74</v>
      </c>
      <c r="B25" s="2" t="s">
        <v>229</v>
      </c>
      <c r="C25" s="25"/>
      <c r="D25" s="2"/>
      <c r="E25" s="2"/>
      <c r="F25" s="2"/>
      <c r="G25" s="25"/>
      <c r="H25" s="2"/>
      <c r="I25" s="2"/>
      <c r="J25" s="2"/>
      <c r="K25" s="25"/>
      <c r="L25" s="2"/>
      <c r="M25" s="26"/>
      <c r="N25" s="2"/>
      <c r="O25" s="98"/>
    </row>
    <row r="26" spans="1:15" s="51" customFormat="1" ht="11.25" customHeight="1">
      <c r="A26" s="101" t="s">
        <v>75</v>
      </c>
      <c r="B26" s="47" t="s">
        <v>228</v>
      </c>
      <c r="C26" s="31">
        <v>-10273</v>
      </c>
      <c r="D26" s="35"/>
      <c r="E26" s="35"/>
      <c r="F26" s="35">
        <v>-2802</v>
      </c>
      <c r="G26" s="37"/>
      <c r="H26" s="35"/>
      <c r="I26" s="35"/>
      <c r="J26" s="35"/>
      <c r="K26" s="37"/>
      <c r="L26" s="35"/>
      <c r="M26" s="38"/>
      <c r="N26" s="35"/>
      <c r="O26" s="102"/>
    </row>
    <row r="27" spans="1:15" s="49" customFormat="1" ht="11.25" customHeight="1">
      <c r="A27" s="106" t="s">
        <v>78</v>
      </c>
      <c r="B27" s="2" t="s">
        <v>229</v>
      </c>
      <c r="C27" s="25"/>
      <c r="D27" s="30"/>
      <c r="E27" s="30"/>
      <c r="F27" s="30">
        <v>718</v>
      </c>
      <c r="G27" s="62"/>
      <c r="H27" s="30"/>
      <c r="I27" s="30"/>
      <c r="J27" s="30"/>
      <c r="K27" s="62">
        <v>4836</v>
      </c>
      <c r="L27" s="30"/>
      <c r="M27" s="52"/>
      <c r="N27" s="30"/>
      <c r="O27" s="104"/>
    </row>
    <row r="28" spans="1:15" s="51" customFormat="1" ht="11.25" customHeight="1">
      <c r="A28" s="101" t="s">
        <v>79</v>
      </c>
      <c r="B28" s="47" t="s">
        <v>228</v>
      </c>
      <c r="C28" s="31">
        <v>-29028</v>
      </c>
      <c r="D28" s="35"/>
      <c r="E28" s="35"/>
      <c r="F28" s="35">
        <v>-8152</v>
      </c>
      <c r="G28" s="37"/>
      <c r="H28" s="35"/>
      <c r="I28" s="35"/>
      <c r="J28" s="35"/>
      <c r="K28" s="37"/>
      <c r="L28" s="35"/>
      <c r="M28" s="38"/>
      <c r="O28" s="102"/>
    </row>
    <row r="29" spans="1:15" s="49" customFormat="1" ht="11.25" customHeight="1">
      <c r="A29" s="106" t="s">
        <v>80</v>
      </c>
      <c r="B29" s="2" t="s">
        <v>229</v>
      </c>
      <c r="C29" s="25"/>
      <c r="D29" s="30"/>
      <c r="E29" s="30"/>
      <c r="F29" s="30">
        <v>2950</v>
      </c>
      <c r="G29" s="62"/>
      <c r="H29" s="30"/>
      <c r="I29" s="30"/>
      <c r="J29" s="30"/>
      <c r="K29" s="62"/>
      <c r="L29" s="30">
        <v>7783</v>
      </c>
      <c r="M29" s="52"/>
      <c r="N29" s="30">
        <v>14177</v>
      </c>
      <c r="O29" s="104"/>
    </row>
    <row r="30" spans="1:15" s="51" customFormat="1" ht="11.25" customHeight="1">
      <c r="A30" s="101" t="s">
        <v>81</v>
      </c>
      <c r="B30" s="47" t="s">
        <v>228</v>
      </c>
      <c r="C30" s="31"/>
      <c r="D30" s="35"/>
      <c r="E30" s="35"/>
      <c r="F30" s="33"/>
      <c r="G30" s="37"/>
      <c r="H30" s="35"/>
      <c r="I30" s="35"/>
      <c r="J30" s="35"/>
      <c r="K30" s="37">
        <v>-4735</v>
      </c>
      <c r="L30" s="35">
        <v>-5593</v>
      </c>
      <c r="M30" s="38">
        <v>-334</v>
      </c>
      <c r="N30" s="35"/>
      <c r="O30" s="102">
        <v>-740</v>
      </c>
    </row>
    <row r="31" spans="1:15" s="49" customFormat="1" ht="11.25" customHeight="1">
      <c r="A31" s="106" t="s">
        <v>86</v>
      </c>
      <c r="B31" s="2" t="s">
        <v>229</v>
      </c>
      <c r="C31" s="25"/>
      <c r="D31" s="30"/>
      <c r="E31" s="30"/>
      <c r="F31" s="30"/>
      <c r="G31" s="62"/>
      <c r="H31" s="30"/>
      <c r="I31" s="30"/>
      <c r="J31" s="30"/>
      <c r="K31" s="62"/>
      <c r="L31" s="28"/>
      <c r="M31" s="52">
        <v>14036</v>
      </c>
      <c r="N31" s="28"/>
      <c r="O31" s="104"/>
    </row>
    <row r="32" spans="1:16" s="49" customFormat="1" ht="11.25" customHeight="1" thickBot="1">
      <c r="A32" s="80" t="s">
        <v>231</v>
      </c>
      <c r="B32" s="59"/>
      <c r="C32" s="41">
        <f>SUM(C16:C31)</f>
        <v>-72726</v>
      </c>
      <c r="D32" s="46"/>
      <c r="E32" s="46"/>
      <c r="F32" s="46">
        <f>SUM(F16+F18+F20+F22+F24+F26+F28+F30)</f>
        <v>-12022</v>
      </c>
      <c r="G32" s="63">
        <v>-1669</v>
      </c>
      <c r="H32" s="46">
        <v>-104</v>
      </c>
      <c r="I32" s="46">
        <v>-21</v>
      </c>
      <c r="J32" s="46">
        <v>-22</v>
      </c>
      <c r="K32" s="63">
        <v>-4735</v>
      </c>
      <c r="L32" s="46">
        <v>-5593</v>
      </c>
      <c r="M32" s="61">
        <v>-334</v>
      </c>
      <c r="N32" s="46"/>
      <c r="O32" s="61">
        <f>SUM(O15:O31)</f>
        <v>-740</v>
      </c>
      <c r="P32" s="70"/>
    </row>
    <row r="33" spans="1:15" s="49" customFormat="1" ht="11.25">
      <c r="A33" s="99" t="s">
        <v>88</v>
      </c>
      <c r="B33" s="100"/>
      <c r="C33" s="25"/>
      <c r="D33" s="2"/>
      <c r="E33" s="2"/>
      <c r="F33" s="2"/>
      <c r="G33" s="25"/>
      <c r="H33" s="2"/>
      <c r="I33" s="2"/>
      <c r="J33" s="2"/>
      <c r="K33" s="25"/>
      <c r="L33" s="2"/>
      <c r="M33" s="2"/>
      <c r="N33" s="25"/>
      <c r="O33" s="26"/>
    </row>
    <row r="34" spans="1:15" s="51" customFormat="1" ht="11.25" customHeight="1">
      <c r="A34" s="108" t="s">
        <v>89</v>
      </c>
      <c r="B34" s="47" t="s">
        <v>61</v>
      </c>
      <c r="C34" s="31">
        <v>-20</v>
      </c>
      <c r="D34" s="47"/>
      <c r="E34" s="47"/>
      <c r="F34" s="47">
        <v>-138</v>
      </c>
      <c r="G34" s="31">
        <v>-4055</v>
      </c>
      <c r="H34" s="47">
        <v>-21</v>
      </c>
      <c r="I34" s="47">
        <v>-238</v>
      </c>
      <c r="J34" s="47">
        <v>-105</v>
      </c>
      <c r="K34" s="31">
        <v>-2</v>
      </c>
      <c r="L34" s="47">
        <v>-98</v>
      </c>
      <c r="M34" s="47">
        <v>-1440</v>
      </c>
      <c r="N34" s="31">
        <v>0</v>
      </c>
      <c r="O34" s="36"/>
    </row>
    <row r="35" spans="1:15" s="49" customFormat="1" ht="11.25" customHeight="1">
      <c r="A35" s="107" t="s">
        <v>91</v>
      </c>
      <c r="B35" s="49" t="s">
        <v>92</v>
      </c>
      <c r="C35" s="25"/>
      <c r="D35" s="2">
        <v>-170</v>
      </c>
      <c r="E35" s="2">
        <v>-2308</v>
      </c>
      <c r="F35" s="111" t="s">
        <v>250</v>
      </c>
      <c r="G35" s="25"/>
      <c r="H35" s="2"/>
      <c r="I35" s="2"/>
      <c r="J35" s="2"/>
      <c r="K35" s="25"/>
      <c r="L35" s="2"/>
      <c r="M35" s="2"/>
      <c r="N35" s="62">
        <v>-13502</v>
      </c>
      <c r="O35" s="26"/>
    </row>
    <row r="36" spans="1:15" s="51" customFormat="1" ht="11.25" customHeight="1">
      <c r="A36" s="108" t="s">
        <v>93</v>
      </c>
      <c r="B36" s="51" t="s">
        <v>92</v>
      </c>
      <c r="C36" s="31"/>
      <c r="D36" s="47">
        <v>-5150</v>
      </c>
      <c r="E36" s="47">
        <v>-387</v>
      </c>
      <c r="F36" s="47"/>
      <c r="G36" s="31"/>
      <c r="H36" s="47"/>
      <c r="I36" s="47"/>
      <c r="J36" s="47"/>
      <c r="K36" s="31"/>
      <c r="L36" s="47"/>
      <c r="M36" s="47"/>
      <c r="N36" s="31"/>
      <c r="O36" s="36"/>
    </row>
    <row r="37" spans="1:15" s="49" customFormat="1" ht="11.25" customHeight="1" thickBot="1">
      <c r="A37" s="109" t="s">
        <v>94</v>
      </c>
      <c r="B37" s="59"/>
      <c r="C37" s="41">
        <f>SUM(C34:C36)</f>
        <v>-20</v>
      </c>
      <c r="D37" s="60">
        <f>SUM(D34:D36)</f>
        <v>-5320</v>
      </c>
      <c r="E37" s="60">
        <f>SUM(E34:E36)</f>
        <v>-2695</v>
      </c>
      <c r="F37" s="60">
        <f>SUM(F34+F35+F36)</f>
        <v>-12255</v>
      </c>
      <c r="G37" s="41">
        <f aca="true" t="shared" si="0" ref="G37:N37">SUM(G34:G36)</f>
        <v>-4055</v>
      </c>
      <c r="H37" s="60">
        <f t="shared" si="0"/>
        <v>-21</v>
      </c>
      <c r="I37" s="60">
        <f t="shared" si="0"/>
        <v>-238</v>
      </c>
      <c r="J37" s="42">
        <f t="shared" si="0"/>
        <v>-105</v>
      </c>
      <c r="K37" s="41">
        <f t="shared" si="0"/>
        <v>-2</v>
      </c>
      <c r="L37" s="60">
        <f t="shared" si="0"/>
        <v>-98</v>
      </c>
      <c r="M37" s="42">
        <f t="shared" si="0"/>
        <v>-1440</v>
      </c>
      <c r="N37" s="41">
        <f t="shared" si="0"/>
        <v>-13502</v>
      </c>
      <c r="O37" s="42"/>
    </row>
    <row r="38" spans="1:15" s="49" customFormat="1" ht="11.25" customHeight="1">
      <c r="A38" s="49" t="s">
        <v>95</v>
      </c>
      <c r="C38" s="74">
        <f>SUM(C14+C32+C37)</f>
        <v>-1597</v>
      </c>
      <c r="D38" s="75">
        <f>SUM(D14+D32+D37)</f>
        <v>63</v>
      </c>
      <c r="E38" s="75">
        <v>0</v>
      </c>
      <c r="F38" s="76">
        <f>SUM(F14+F32+F37)</f>
        <v>200</v>
      </c>
      <c r="G38" s="2">
        <v>0</v>
      </c>
      <c r="H38" s="2">
        <v>0</v>
      </c>
      <c r="I38" s="2">
        <v>0</v>
      </c>
      <c r="J38" s="2">
        <v>0</v>
      </c>
      <c r="K38" s="74">
        <v>0</v>
      </c>
      <c r="L38" s="75">
        <v>0</v>
      </c>
      <c r="M38" s="76">
        <v>0</v>
      </c>
      <c r="N38" s="2">
        <f>SUM(N14+N37)</f>
        <v>675</v>
      </c>
      <c r="O38" s="76">
        <f>SUM(O14+O32)</f>
        <v>-1</v>
      </c>
    </row>
    <row r="39" s="115" customFormat="1" ht="10.5"/>
  </sheetData>
  <printOptions gridLines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8"/>
  <sheetViews>
    <sheetView zoomScale="85" zoomScaleNormal="85" workbookViewId="0" topLeftCell="A1">
      <selection activeCell="O42" sqref="O42"/>
    </sheetView>
  </sheetViews>
  <sheetFormatPr defaultColWidth="9.140625" defaultRowHeight="12.75"/>
  <cols>
    <col min="1" max="1" width="23.57421875" style="0" customWidth="1"/>
    <col min="2" max="2" width="26.140625" style="0" customWidth="1"/>
    <col min="4" max="4" width="9.421875" style="0" customWidth="1"/>
  </cols>
  <sheetData>
    <row r="1" spans="1:15" ht="12.75">
      <c r="A1" s="116" t="s">
        <v>251</v>
      </c>
      <c r="N1" s="71"/>
      <c r="O1" s="71"/>
    </row>
    <row r="2" spans="1:15" s="71" customFormat="1" ht="12.75">
      <c r="A2" s="94" t="s">
        <v>252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2:15" s="49" customFormat="1" ht="12" customHeight="1">
      <c r="B3" s="112"/>
      <c r="C3" s="110" t="s">
        <v>0</v>
      </c>
      <c r="D3" s="13" t="s">
        <v>1</v>
      </c>
      <c r="E3" s="13" t="s">
        <v>223</v>
      </c>
      <c r="F3" s="14" t="s">
        <v>3</v>
      </c>
      <c r="G3" s="12" t="s">
        <v>4</v>
      </c>
      <c r="H3" s="13" t="s">
        <v>5</v>
      </c>
      <c r="I3" s="13" t="s">
        <v>6</v>
      </c>
      <c r="J3" s="14" t="s">
        <v>7</v>
      </c>
      <c r="K3" s="12" t="s">
        <v>8</v>
      </c>
      <c r="L3" s="13" t="s">
        <v>9</v>
      </c>
      <c r="M3" s="14" t="s">
        <v>10</v>
      </c>
      <c r="N3" s="12" t="s">
        <v>11</v>
      </c>
      <c r="O3" s="95" t="s">
        <v>12</v>
      </c>
    </row>
    <row r="4" spans="2:15" s="113" customFormat="1" ht="10.5" customHeight="1">
      <c r="B4" s="15"/>
      <c r="C4" s="25" t="s">
        <v>13</v>
      </c>
      <c r="D4" s="11"/>
      <c r="E4" s="2"/>
      <c r="F4" s="68" t="s">
        <v>14</v>
      </c>
      <c r="G4" s="12" t="s">
        <v>15</v>
      </c>
      <c r="H4" s="11"/>
      <c r="I4" s="11"/>
      <c r="J4" s="68"/>
      <c r="K4" s="12" t="s">
        <v>16</v>
      </c>
      <c r="L4" s="13" t="s">
        <v>16</v>
      </c>
      <c r="M4" s="14" t="s">
        <v>17</v>
      </c>
      <c r="N4" s="69" t="s">
        <v>18</v>
      </c>
      <c r="O4" s="95" t="s">
        <v>19</v>
      </c>
    </row>
    <row r="5" spans="1:15" s="49" customFormat="1" ht="10.5" customHeight="1">
      <c r="A5" s="107"/>
      <c r="C5" s="16" t="s">
        <v>20</v>
      </c>
      <c r="D5" s="17" t="s">
        <v>21</v>
      </c>
      <c r="E5" s="17" t="s">
        <v>22</v>
      </c>
      <c r="F5" s="19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6" t="s">
        <v>28</v>
      </c>
      <c r="L5" s="17" t="s">
        <v>29</v>
      </c>
      <c r="M5" s="19" t="s">
        <v>30</v>
      </c>
      <c r="N5" s="16" t="s">
        <v>31</v>
      </c>
      <c r="O5" s="96" t="s">
        <v>32</v>
      </c>
    </row>
    <row r="6" spans="1:15" s="113" customFormat="1" ht="11.25" customHeight="1">
      <c r="A6" s="130"/>
      <c r="C6" s="23" t="s">
        <v>33</v>
      </c>
      <c r="D6" s="21" t="s">
        <v>33</v>
      </c>
      <c r="E6" s="21" t="s">
        <v>34</v>
      </c>
      <c r="F6" s="24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3" t="s">
        <v>38</v>
      </c>
      <c r="L6" s="21" t="s">
        <v>38</v>
      </c>
      <c r="M6" s="24" t="s">
        <v>37</v>
      </c>
      <c r="N6" s="23" t="s">
        <v>39</v>
      </c>
      <c r="O6" s="97" t="s">
        <v>40</v>
      </c>
    </row>
    <row r="7" spans="1:15" s="49" customFormat="1" ht="13.5" customHeight="1" thickBot="1">
      <c r="A7" s="109"/>
      <c r="B7" s="73"/>
      <c r="C7" s="119" t="s">
        <v>224</v>
      </c>
      <c r="D7" s="87"/>
      <c r="E7" s="87"/>
      <c r="F7" s="87"/>
      <c r="G7" s="131"/>
      <c r="H7" s="87"/>
      <c r="I7" s="87"/>
      <c r="J7" s="120" t="s">
        <v>225</v>
      </c>
      <c r="K7" s="121"/>
      <c r="L7" s="121"/>
      <c r="M7" s="121"/>
      <c r="N7" s="121"/>
      <c r="O7" s="122"/>
    </row>
    <row r="8" spans="1:15" s="49" customFormat="1" ht="11.25" customHeight="1">
      <c r="A8" s="105" t="s">
        <v>226</v>
      </c>
      <c r="B8" s="50"/>
      <c r="C8" s="82"/>
      <c r="D8" s="2"/>
      <c r="E8" s="2"/>
      <c r="F8" s="26"/>
      <c r="H8" s="2"/>
      <c r="I8" s="2"/>
      <c r="J8" s="48"/>
      <c r="K8" s="25"/>
      <c r="L8" s="2"/>
      <c r="M8" s="26"/>
      <c r="N8" s="25"/>
      <c r="O8" s="98"/>
    </row>
    <row r="9" spans="1:15" s="51" customFormat="1" ht="11.25" customHeight="1">
      <c r="A9" s="101" t="s">
        <v>41</v>
      </c>
      <c r="B9" s="47"/>
      <c r="C9" s="31">
        <v>53513</v>
      </c>
      <c r="D9" s="35">
        <v>5172</v>
      </c>
      <c r="E9" s="35">
        <v>2993</v>
      </c>
      <c r="F9" s="38"/>
      <c r="G9" s="35"/>
      <c r="H9" s="35"/>
      <c r="I9" s="35"/>
      <c r="J9" s="38"/>
      <c r="K9" s="37"/>
      <c r="L9" s="35"/>
      <c r="M9" s="38"/>
      <c r="N9" s="37"/>
      <c r="O9" s="102"/>
    </row>
    <row r="10" spans="1:15" s="49" customFormat="1" ht="11.25" customHeight="1">
      <c r="A10" s="103" t="s">
        <v>42</v>
      </c>
      <c r="B10" s="2"/>
      <c r="C10" s="25">
        <v>17416</v>
      </c>
      <c r="D10" s="30">
        <v>208</v>
      </c>
      <c r="E10" s="30"/>
      <c r="F10" s="52">
        <v>2880</v>
      </c>
      <c r="G10" s="30">
        <v>514</v>
      </c>
      <c r="H10" s="30">
        <v>107</v>
      </c>
      <c r="I10" s="30">
        <v>52</v>
      </c>
      <c r="J10" s="52">
        <v>93</v>
      </c>
      <c r="K10" s="62">
        <v>26</v>
      </c>
      <c r="L10" s="30">
        <v>258</v>
      </c>
      <c r="M10" s="52">
        <v>464</v>
      </c>
      <c r="N10" s="62"/>
      <c r="O10" s="104">
        <v>31</v>
      </c>
    </row>
    <row r="11" spans="1:15" s="51" customFormat="1" ht="11.25" customHeight="1">
      <c r="A11" s="101" t="s">
        <v>43</v>
      </c>
      <c r="B11" s="47"/>
      <c r="C11" s="31"/>
      <c r="D11" s="35"/>
      <c r="E11" s="35"/>
      <c r="F11" s="34">
        <v>20671</v>
      </c>
      <c r="G11" s="33">
        <v>12269</v>
      </c>
      <c r="H11" s="33">
        <v>1305</v>
      </c>
      <c r="I11" s="33">
        <v>452</v>
      </c>
      <c r="J11" s="34">
        <v>101</v>
      </c>
      <c r="K11" s="32">
        <v>4361</v>
      </c>
      <c r="L11" s="33">
        <v>6773</v>
      </c>
      <c r="M11" s="34">
        <v>12391</v>
      </c>
      <c r="N11" s="32">
        <v>12674</v>
      </c>
      <c r="O11" s="102">
        <v>791</v>
      </c>
    </row>
    <row r="12" spans="1:15" s="49" customFormat="1" ht="11.25" customHeight="1">
      <c r="A12" s="103" t="s">
        <v>44</v>
      </c>
      <c r="B12" s="2"/>
      <c r="C12" s="25">
        <v>-857</v>
      </c>
      <c r="D12" s="30">
        <v>-6</v>
      </c>
      <c r="E12" s="30"/>
      <c r="F12" s="52">
        <v>-537</v>
      </c>
      <c r="G12" s="30">
        <v>-7663</v>
      </c>
      <c r="H12" s="30">
        <v>-1244</v>
      </c>
      <c r="I12" s="30">
        <v>-230</v>
      </c>
      <c r="J12" s="52">
        <v>-67</v>
      </c>
      <c r="K12" s="62">
        <v>-87</v>
      </c>
      <c r="L12" s="30">
        <v>-1950</v>
      </c>
      <c r="M12" s="52">
        <v>-11136</v>
      </c>
      <c r="N12" s="62"/>
      <c r="O12" s="104">
        <v>-167</v>
      </c>
    </row>
    <row r="13" spans="1:15" s="51" customFormat="1" ht="11.25" customHeight="1">
      <c r="A13" s="101" t="s">
        <v>54</v>
      </c>
      <c r="B13" s="47"/>
      <c r="C13" s="37">
        <v>-4207</v>
      </c>
      <c r="D13" s="33"/>
      <c r="E13" s="33"/>
      <c r="F13" s="38">
        <v>-2</v>
      </c>
      <c r="G13" s="35"/>
      <c r="H13" s="35"/>
      <c r="I13" s="35"/>
      <c r="J13" s="38"/>
      <c r="K13" s="37"/>
      <c r="L13" s="35"/>
      <c r="M13" s="38"/>
      <c r="N13" s="37"/>
      <c r="O13" s="102"/>
    </row>
    <row r="14" spans="1:15" s="49" customFormat="1" ht="11.25" customHeight="1" thickBot="1">
      <c r="A14" s="117" t="s">
        <v>59</v>
      </c>
      <c r="B14" s="60"/>
      <c r="C14" s="41">
        <f>SUM(C9:C13)</f>
        <v>65865</v>
      </c>
      <c r="D14" s="46">
        <f>SUM(D9:D13)</f>
        <v>5374</v>
      </c>
      <c r="E14" s="46">
        <f>SUM(E9:E13)</f>
        <v>2993</v>
      </c>
      <c r="F14" s="61">
        <f aca="true" t="shared" si="0" ref="F14:L14">SUM(F10:F13)</f>
        <v>23012</v>
      </c>
      <c r="G14" s="63">
        <f t="shared" si="0"/>
        <v>5120</v>
      </c>
      <c r="H14" s="46">
        <f t="shared" si="0"/>
        <v>168</v>
      </c>
      <c r="I14" s="46">
        <f t="shared" si="0"/>
        <v>274</v>
      </c>
      <c r="J14" s="61">
        <f t="shared" si="0"/>
        <v>127</v>
      </c>
      <c r="K14" s="63">
        <f t="shared" si="0"/>
        <v>4300</v>
      </c>
      <c r="L14" s="46">
        <f t="shared" si="0"/>
        <v>5081</v>
      </c>
      <c r="M14" s="61">
        <f>SUM(M9:M13)</f>
        <v>1719</v>
      </c>
      <c r="N14" s="63">
        <f>SUM(N9:N13)</f>
        <v>12674</v>
      </c>
      <c r="O14" s="118">
        <f>SUM(O9:O13)</f>
        <v>655</v>
      </c>
    </row>
    <row r="15" spans="1:15" s="49" customFormat="1" ht="11.25" customHeight="1">
      <c r="A15" s="105" t="s">
        <v>227</v>
      </c>
      <c r="C15" s="25"/>
      <c r="D15" s="30"/>
      <c r="E15" s="30"/>
      <c r="F15" s="30"/>
      <c r="G15" s="62"/>
      <c r="H15" s="30"/>
      <c r="I15" s="30"/>
      <c r="J15" s="64"/>
      <c r="K15" s="62"/>
      <c r="L15" s="30"/>
      <c r="M15" s="52"/>
      <c r="N15" s="30"/>
      <c r="O15" s="104"/>
    </row>
    <row r="16" spans="1:15" s="51" customFormat="1" ht="11.25" customHeight="1">
      <c r="A16" s="101" t="s">
        <v>60</v>
      </c>
      <c r="B16" s="47" t="s">
        <v>228</v>
      </c>
      <c r="C16" s="31">
        <v>-27013</v>
      </c>
      <c r="D16" s="35"/>
      <c r="E16" s="35"/>
      <c r="F16" s="35"/>
      <c r="G16" s="37"/>
      <c r="H16" s="35"/>
      <c r="I16" s="35"/>
      <c r="J16" s="35"/>
      <c r="K16" s="37"/>
      <c r="L16" s="35"/>
      <c r="M16" s="38"/>
      <c r="N16" s="35"/>
      <c r="O16" s="102"/>
    </row>
    <row r="17" spans="1:15" s="49" customFormat="1" ht="11.25" customHeight="1">
      <c r="A17" s="106" t="s">
        <v>62</v>
      </c>
      <c r="B17" s="2" t="s">
        <v>229</v>
      </c>
      <c r="C17" s="25"/>
      <c r="D17" s="30"/>
      <c r="E17" s="30"/>
      <c r="F17" s="30">
        <v>14723</v>
      </c>
      <c r="G17" s="62">
        <v>12269</v>
      </c>
      <c r="H17" s="30"/>
      <c r="I17" s="30"/>
      <c r="J17" s="30"/>
      <c r="K17" s="62"/>
      <c r="L17" s="30"/>
      <c r="M17" s="52"/>
      <c r="N17" s="30"/>
      <c r="O17" s="104"/>
    </row>
    <row r="18" spans="1:15" s="51" customFormat="1" ht="11.25" customHeight="1">
      <c r="A18" s="101" t="s">
        <v>64</v>
      </c>
      <c r="B18" s="47" t="s">
        <v>228</v>
      </c>
      <c r="C18" s="31">
        <v>-3786</v>
      </c>
      <c r="D18" s="35"/>
      <c r="E18" s="35"/>
      <c r="F18" s="35">
        <v>0</v>
      </c>
      <c r="G18" s="37"/>
      <c r="H18" s="35"/>
      <c r="I18" s="35"/>
      <c r="J18" s="35"/>
      <c r="K18" s="37"/>
      <c r="L18" s="35"/>
      <c r="M18" s="38"/>
      <c r="N18" s="35"/>
      <c r="O18" s="102"/>
    </row>
    <row r="19" spans="1:15" s="49" customFormat="1" ht="11.25" customHeight="1">
      <c r="A19" s="106" t="s">
        <v>66</v>
      </c>
      <c r="B19" s="2" t="s">
        <v>229</v>
      </c>
      <c r="C19" s="25"/>
      <c r="D19" s="30"/>
      <c r="E19" s="30"/>
      <c r="F19" s="30">
        <v>2741</v>
      </c>
      <c r="G19" s="62"/>
      <c r="H19" s="30">
        <v>1305</v>
      </c>
      <c r="I19" s="30"/>
      <c r="J19" s="30"/>
      <c r="K19" s="62"/>
      <c r="L19" s="30"/>
      <c r="M19" s="52"/>
      <c r="N19" s="30"/>
      <c r="O19" s="104"/>
    </row>
    <row r="20" spans="1:15" s="51" customFormat="1" ht="11.25" customHeight="1">
      <c r="A20" s="101" t="s">
        <v>67</v>
      </c>
      <c r="B20" s="47" t="s">
        <v>228</v>
      </c>
      <c r="C20" s="31">
        <v>-10</v>
      </c>
      <c r="D20" s="35"/>
      <c r="E20" s="35"/>
      <c r="F20" s="35">
        <v>-792</v>
      </c>
      <c r="G20" s="37"/>
      <c r="H20" s="35"/>
      <c r="I20" s="35"/>
      <c r="J20" s="35"/>
      <c r="K20" s="37"/>
      <c r="L20" s="35"/>
      <c r="M20" s="38"/>
      <c r="N20" s="35"/>
      <c r="O20" s="102"/>
    </row>
    <row r="21" spans="1:15" s="49" customFormat="1" ht="11.25" customHeight="1">
      <c r="A21" s="106" t="s">
        <v>69</v>
      </c>
      <c r="B21" s="2" t="s">
        <v>229</v>
      </c>
      <c r="C21" s="25"/>
      <c r="D21" s="30"/>
      <c r="E21" s="30"/>
      <c r="F21" s="30"/>
      <c r="G21" s="62"/>
      <c r="H21" s="30"/>
      <c r="I21" s="30">
        <v>452</v>
      </c>
      <c r="J21" s="30"/>
      <c r="K21" s="62"/>
      <c r="L21" s="30"/>
      <c r="M21" s="52"/>
      <c r="N21" s="30"/>
      <c r="O21" s="104"/>
    </row>
    <row r="22" spans="1:15" s="51" customFormat="1" ht="11.25" customHeight="1">
      <c r="A22" s="101" t="s">
        <v>70</v>
      </c>
      <c r="B22" s="47" t="s">
        <v>228</v>
      </c>
      <c r="C22" s="31">
        <v>0</v>
      </c>
      <c r="D22" s="35"/>
      <c r="E22" s="35"/>
      <c r="F22" s="35">
        <v>-331</v>
      </c>
      <c r="G22" s="37"/>
      <c r="H22" s="35"/>
      <c r="I22" s="35"/>
      <c r="J22" s="35"/>
      <c r="K22" s="37"/>
      <c r="L22" s="35"/>
      <c r="M22" s="38"/>
      <c r="N22" s="35"/>
      <c r="O22" s="102"/>
    </row>
    <row r="23" spans="1:15" s="49" customFormat="1" ht="11.25" customHeight="1">
      <c r="A23" s="106" t="s">
        <v>72</v>
      </c>
      <c r="B23" s="2" t="s">
        <v>229</v>
      </c>
      <c r="C23" s="25"/>
      <c r="D23" s="30"/>
      <c r="E23" s="30"/>
      <c r="F23" s="30"/>
      <c r="G23" s="62"/>
      <c r="H23" s="30"/>
      <c r="I23" s="30"/>
      <c r="J23" s="30">
        <v>101</v>
      </c>
      <c r="K23" s="62"/>
      <c r="L23" s="30"/>
      <c r="M23" s="52"/>
      <c r="N23" s="30"/>
      <c r="O23" s="104"/>
    </row>
    <row r="24" spans="1:15" s="51" customFormat="1" ht="11.25" customHeight="1">
      <c r="A24" s="108" t="s">
        <v>73</v>
      </c>
      <c r="B24" s="47" t="s">
        <v>228</v>
      </c>
      <c r="C24" s="31">
        <v>-365</v>
      </c>
      <c r="D24" s="47"/>
      <c r="E24" s="47"/>
      <c r="F24" s="35">
        <v>0</v>
      </c>
      <c r="G24" s="31">
        <v>-1948</v>
      </c>
      <c r="H24" s="47">
        <v>-32</v>
      </c>
      <c r="I24" s="47">
        <v>-17</v>
      </c>
      <c r="J24" s="47">
        <v>-49</v>
      </c>
      <c r="K24" s="31"/>
      <c r="L24" s="47"/>
      <c r="M24" s="36"/>
      <c r="N24" s="47"/>
      <c r="O24" s="128"/>
    </row>
    <row r="25" spans="1:15" s="49" customFormat="1" ht="11.25" customHeight="1">
      <c r="A25" s="129" t="s">
        <v>74</v>
      </c>
      <c r="B25" s="2" t="s">
        <v>229</v>
      </c>
      <c r="C25" s="25"/>
      <c r="D25" s="2"/>
      <c r="E25" s="2"/>
      <c r="F25" s="2"/>
      <c r="G25" s="25"/>
      <c r="H25" s="2"/>
      <c r="I25" s="2"/>
      <c r="J25" s="2"/>
      <c r="K25" s="25"/>
      <c r="L25" s="2"/>
      <c r="M25" s="26"/>
      <c r="N25" s="2"/>
      <c r="O25" s="98"/>
    </row>
    <row r="26" spans="1:15" s="51" customFormat="1" ht="11.25" customHeight="1">
      <c r="A26" s="101" t="s">
        <v>75</v>
      </c>
      <c r="B26" s="47" t="s">
        <v>228</v>
      </c>
      <c r="C26" s="31">
        <v>-9310</v>
      </c>
      <c r="D26" s="35"/>
      <c r="E26" s="35"/>
      <c r="F26" s="35">
        <v>-2648</v>
      </c>
      <c r="G26" s="37"/>
      <c r="H26" s="35"/>
      <c r="I26" s="35"/>
      <c r="J26" s="35"/>
      <c r="K26" s="37"/>
      <c r="L26" s="35"/>
      <c r="M26" s="38"/>
      <c r="N26" s="35"/>
      <c r="O26" s="102"/>
    </row>
    <row r="27" spans="1:15" s="49" customFormat="1" ht="11.25" customHeight="1">
      <c r="A27" s="106" t="s">
        <v>78</v>
      </c>
      <c r="B27" s="2" t="s">
        <v>229</v>
      </c>
      <c r="C27" s="25"/>
      <c r="D27" s="30"/>
      <c r="E27" s="30"/>
      <c r="F27" s="30">
        <v>651</v>
      </c>
      <c r="G27" s="62"/>
      <c r="H27" s="30"/>
      <c r="I27" s="30"/>
      <c r="J27" s="30"/>
      <c r="K27" s="62">
        <v>4361</v>
      </c>
      <c r="L27" s="30"/>
      <c r="M27" s="52"/>
      <c r="N27" s="30"/>
      <c r="O27" s="104"/>
    </row>
    <row r="28" spans="1:15" s="51" customFormat="1" ht="11.25" customHeight="1">
      <c r="A28" s="101" t="s">
        <v>79</v>
      </c>
      <c r="B28" s="47" t="s">
        <v>228</v>
      </c>
      <c r="C28" s="31">
        <v>-25083</v>
      </c>
      <c r="D28" s="35"/>
      <c r="E28" s="35"/>
      <c r="F28" s="35">
        <v>-7554</v>
      </c>
      <c r="G28" s="37"/>
      <c r="H28" s="35"/>
      <c r="I28" s="35"/>
      <c r="J28" s="35"/>
      <c r="K28" s="37"/>
      <c r="L28" s="35"/>
      <c r="M28" s="38"/>
      <c r="O28" s="102"/>
    </row>
    <row r="29" spans="1:15" s="49" customFormat="1" ht="11.25" customHeight="1">
      <c r="A29" s="106" t="s">
        <v>80</v>
      </c>
      <c r="B29" s="2" t="s">
        <v>229</v>
      </c>
      <c r="C29" s="25"/>
      <c r="D29" s="30"/>
      <c r="E29" s="30"/>
      <c r="F29" s="30">
        <v>2556</v>
      </c>
      <c r="G29" s="62"/>
      <c r="H29" s="30"/>
      <c r="I29" s="30"/>
      <c r="J29" s="30"/>
      <c r="K29" s="62"/>
      <c r="L29" s="30">
        <v>6773</v>
      </c>
      <c r="M29" s="52"/>
      <c r="N29" s="30">
        <v>12674</v>
      </c>
      <c r="O29" s="104"/>
    </row>
    <row r="30" spans="1:15" s="51" customFormat="1" ht="11.25" customHeight="1">
      <c r="A30" s="101" t="s">
        <v>81</v>
      </c>
      <c r="B30" s="47" t="s">
        <v>228</v>
      </c>
      <c r="C30" s="31">
        <v>0</v>
      </c>
      <c r="D30" s="35"/>
      <c r="E30" s="35"/>
      <c r="F30" s="33"/>
      <c r="G30" s="37"/>
      <c r="H30" s="35"/>
      <c r="I30" s="35"/>
      <c r="J30" s="35"/>
      <c r="K30" s="37">
        <v>-4298</v>
      </c>
      <c r="L30" s="35">
        <v>-4980</v>
      </c>
      <c r="M30" s="38">
        <v>-293</v>
      </c>
      <c r="N30" s="35"/>
      <c r="O30" s="102">
        <v>-599</v>
      </c>
    </row>
    <row r="31" spans="1:15" s="49" customFormat="1" ht="11.25" customHeight="1">
      <c r="A31" s="106" t="s">
        <v>86</v>
      </c>
      <c r="B31" s="2" t="s">
        <v>229</v>
      </c>
      <c r="C31" s="25"/>
      <c r="D31" s="30"/>
      <c r="E31" s="30"/>
      <c r="F31" s="30"/>
      <c r="G31" s="62"/>
      <c r="H31" s="30"/>
      <c r="I31" s="30"/>
      <c r="J31" s="30"/>
      <c r="K31" s="62"/>
      <c r="L31" s="28"/>
      <c r="M31" s="52">
        <v>12391</v>
      </c>
      <c r="N31" s="28"/>
      <c r="O31" s="104"/>
    </row>
    <row r="32" spans="1:16" s="49" customFormat="1" ht="11.25" customHeight="1" thickBot="1">
      <c r="A32" s="80" t="s">
        <v>231</v>
      </c>
      <c r="B32" s="59"/>
      <c r="C32" s="41">
        <f>SUM(C16:C31)</f>
        <v>-65567</v>
      </c>
      <c r="D32" s="46"/>
      <c r="E32" s="46"/>
      <c r="F32" s="46">
        <f>SUM(F16+F18+F20+F22+F24+F26+F28+F30)</f>
        <v>-11325</v>
      </c>
      <c r="G32" s="63">
        <v>-1948</v>
      </c>
      <c r="H32" s="46">
        <v>-32</v>
      </c>
      <c r="I32" s="46">
        <v>-17</v>
      </c>
      <c r="J32" s="46">
        <v>-49</v>
      </c>
      <c r="K32" s="63">
        <v>-4298</v>
      </c>
      <c r="L32" s="46">
        <v>-4980</v>
      </c>
      <c r="M32" s="61">
        <v>-293</v>
      </c>
      <c r="N32" s="46"/>
      <c r="O32" s="61">
        <f>SUM(O15:O31)</f>
        <v>-599</v>
      </c>
      <c r="P32" s="70"/>
    </row>
    <row r="33" spans="1:15" s="49" customFormat="1" ht="11.25">
      <c r="A33" s="99" t="s">
        <v>88</v>
      </c>
      <c r="B33" s="100"/>
      <c r="C33" s="25"/>
      <c r="D33" s="2"/>
      <c r="E33" s="2"/>
      <c r="F33" s="2"/>
      <c r="G33" s="25"/>
      <c r="H33" s="2"/>
      <c r="I33" s="2"/>
      <c r="J33" s="2"/>
      <c r="K33" s="25"/>
      <c r="L33" s="2"/>
      <c r="M33" s="2"/>
      <c r="N33" s="25"/>
      <c r="O33" s="26"/>
    </row>
    <row r="34" spans="1:15" s="51" customFormat="1" ht="11.25" customHeight="1">
      <c r="A34" s="108" t="s">
        <v>89</v>
      </c>
      <c r="B34" s="47" t="s">
        <v>61</v>
      </c>
      <c r="C34" s="31">
        <v>-40</v>
      </c>
      <c r="D34" s="47"/>
      <c r="E34" s="47"/>
      <c r="F34" s="47">
        <v>-87</v>
      </c>
      <c r="G34" s="31">
        <v>-3172</v>
      </c>
      <c r="H34" s="47">
        <v>-136</v>
      </c>
      <c r="I34" s="47">
        <v>-257</v>
      </c>
      <c r="J34" s="47">
        <v>-78</v>
      </c>
      <c r="K34" s="31">
        <v>-2</v>
      </c>
      <c r="L34" s="47">
        <v>-101</v>
      </c>
      <c r="M34" s="47">
        <v>-1426</v>
      </c>
      <c r="N34" s="31">
        <v>-29</v>
      </c>
      <c r="O34" s="36">
        <v>0</v>
      </c>
    </row>
    <row r="35" spans="1:15" s="49" customFormat="1" ht="11.25" customHeight="1">
      <c r="A35" s="107" t="s">
        <v>91</v>
      </c>
      <c r="B35" s="49" t="s">
        <v>92</v>
      </c>
      <c r="C35" s="25"/>
      <c r="D35" s="2">
        <v>-202</v>
      </c>
      <c r="E35" s="2">
        <v>-2606</v>
      </c>
      <c r="F35" s="30">
        <v>-11055</v>
      </c>
      <c r="G35" s="25"/>
      <c r="H35" s="2"/>
      <c r="I35" s="2"/>
      <c r="J35" s="2"/>
      <c r="K35" s="25"/>
      <c r="L35" s="2"/>
      <c r="M35" s="2"/>
      <c r="N35" s="62">
        <v>-12070</v>
      </c>
      <c r="O35" s="26"/>
    </row>
    <row r="36" spans="1:15" s="51" customFormat="1" ht="11.25" customHeight="1">
      <c r="A36" s="108" t="s">
        <v>93</v>
      </c>
      <c r="B36" s="51" t="s">
        <v>92</v>
      </c>
      <c r="C36" s="31"/>
      <c r="D36" s="47">
        <v>-5151</v>
      </c>
      <c r="E36" s="47">
        <v>-387</v>
      </c>
      <c r="F36" s="47"/>
      <c r="G36" s="31"/>
      <c r="H36" s="47"/>
      <c r="I36" s="47"/>
      <c r="J36" s="47"/>
      <c r="K36" s="31"/>
      <c r="L36" s="47"/>
      <c r="M36" s="47"/>
      <c r="N36" s="31"/>
      <c r="O36" s="36"/>
    </row>
    <row r="37" spans="1:15" s="49" customFormat="1" ht="11.25" customHeight="1" thickBot="1">
      <c r="A37" s="109" t="s">
        <v>94</v>
      </c>
      <c r="B37" s="73"/>
      <c r="C37" s="60">
        <f aca="true" t="shared" si="1" ref="C37:N37">SUM(C34:C36)</f>
        <v>-40</v>
      </c>
      <c r="D37" s="60">
        <f t="shared" si="1"/>
        <v>-5353</v>
      </c>
      <c r="E37" s="60">
        <f t="shared" si="1"/>
        <v>-2993</v>
      </c>
      <c r="F37" s="60">
        <f t="shared" si="1"/>
        <v>-11142</v>
      </c>
      <c r="G37" s="60">
        <f t="shared" si="1"/>
        <v>-3172</v>
      </c>
      <c r="H37" s="60">
        <f t="shared" si="1"/>
        <v>-136</v>
      </c>
      <c r="I37" s="60">
        <f t="shared" si="1"/>
        <v>-257</v>
      </c>
      <c r="J37" s="60">
        <f t="shared" si="1"/>
        <v>-78</v>
      </c>
      <c r="K37" s="60">
        <f t="shared" si="1"/>
        <v>-2</v>
      </c>
      <c r="L37" s="60">
        <f t="shared" si="1"/>
        <v>-101</v>
      </c>
      <c r="M37" s="60">
        <f t="shared" si="1"/>
        <v>-1426</v>
      </c>
      <c r="N37" s="41">
        <f t="shared" si="1"/>
        <v>-12099</v>
      </c>
      <c r="O37" s="42">
        <v>0</v>
      </c>
    </row>
    <row r="38" spans="1:15" s="49" customFormat="1" ht="11.25" customHeight="1">
      <c r="A38" s="49" t="s">
        <v>95</v>
      </c>
      <c r="B38" s="48"/>
      <c r="C38" s="75">
        <f>SUM(C14+C32+C37)</f>
        <v>258</v>
      </c>
      <c r="D38" s="75">
        <f>SUM(D14+D32+D37)</f>
        <v>21</v>
      </c>
      <c r="E38" s="75">
        <f>SUM(E14+E37)</f>
        <v>0</v>
      </c>
      <c r="F38" s="75">
        <f>SUM(F14+F32+F37)</f>
        <v>545</v>
      </c>
      <c r="G38" s="2">
        <v>0</v>
      </c>
      <c r="H38" s="2">
        <v>0</v>
      </c>
      <c r="I38" s="2">
        <v>0</v>
      </c>
      <c r="J38" s="2">
        <v>0</v>
      </c>
      <c r="K38" s="74">
        <v>0</v>
      </c>
      <c r="L38" s="75">
        <v>0</v>
      </c>
      <c r="M38" s="76">
        <v>0</v>
      </c>
      <c r="N38" s="2">
        <f>SUM(N14+N37)</f>
        <v>575</v>
      </c>
      <c r="O38" s="76">
        <f>SUM(O14+O32)</f>
        <v>56</v>
      </c>
    </row>
    <row r="39" s="115" customFormat="1" ht="10.5"/>
  </sheetData>
  <printOptions gridLines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O44"/>
  <sheetViews>
    <sheetView tabSelected="1" zoomScale="85" zoomScaleNormal="85" workbookViewId="0" topLeftCell="A1">
      <selection activeCell="A3" sqref="A3"/>
    </sheetView>
  </sheetViews>
  <sheetFormatPr defaultColWidth="9.140625" defaultRowHeight="12.75"/>
  <cols>
    <col min="1" max="1" width="23.57421875" style="0" customWidth="1"/>
    <col min="2" max="2" width="26.140625" style="0" customWidth="1"/>
    <col min="4" max="4" width="9.421875" style="0" customWidth="1"/>
  </cols>
  <sheetData>
    <row r="1" spans="1:15" ht="12.75">
      <c r="A1" s="116" t="s">
        <v>253</v>
      </c>
      <c r="N1" s="71"/>
      <c r="O1" s="71"/>
    </row>
    <row r="2" spans="1:15" s="71" customFormat="1" ht="12.75">
      <c r="A2" s="94" t="s">
        <v>254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2:15" s="49" customFormat="1" ht="12" customHeight="1">
      <c r="B3" s="112"/>
      <c r="C3" s="110" t="s">
        <v>0</v>
      </c>
      <c r="D3" s="13" t="s">
        <v>1</v>
      </c>
      <c r="E3" s="13" t="s">
        <v>223</v>
      </c>
      <c r="F3" s="14" t="s">
        <v>3</v>
      </c>
      <c r="G3" s="12" t="s">
        <v>4</v>
      </c>
      <c r="H3" s="13" t="s">
        <v>5</v>
      </c>
      <c r="I3" s="13" t="s">
        <v>6</v>
      </c>
      <c r="J3" s="14" t="s">
        <v>7</v>
      </c>
      <c r="K3" s="12" t="s">
        <v>8</v>
      </c>
      <c r="L3" s="13" t="s">
        <v>9</v>
      </c>
      <c r="M3" s="14" t="s">
        <v>10</v>
      </c>
      <c r="N3" s="12" t="s">
        <v>11</v>
      </c>
      <c r="O3" s="95" t="s">
        <v>12</v>
      </c>
    </row>
    <row r="4" spans="2:15" s="113" customFormat="1" ht="10.5" customHeight="1">
      <c r="B4" s="15"/>
      <c r="C4" s="25" t="s">
        <v>13</v>
      </c>
      <c r="D4" s="11"/>
      <c r="E4" s="2"/>
      <c r="F4" s="68" t="s">
        <v>14</v>
      </c>
      <c r="G4" s="12" t="s">
        <v>15</v>
      </c>
      <c r="H4" s="11"/>
      <c r="I4" s="11"/>
      <c r="J4" s="68"/>
      <c r="K4" s="12" t="s">
        <v>16</v>
      </c>
      <c r="L4" s="13" t="s">
        <v>16</v>
      </c>
      <c r="M4" s="14" t="s">
        <v>17</v>
      </c>
      <c r="N4" s="69" t="s">
        <v>18</v>
      </c>
      <c r="O4" s="95" t="s">
        <v>19</v>
      </c>
    </row>
    <row r="5" spans="1:15" s="49" customFormat="1" ht="10.5" customHeight="1">
      <c r="A5" s="107"/>
      <c r="C5" s="16" t="s">
        <v>20</v>
      </c>
      <c r="D5" s="17" t="s">
        <v>21</v>
      </c>
      <c r="E5" s="17" t="s">
        <v>22</v>
      </c>
      <c r="F5" s="19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6" t="s">
        <v>28</v>
      </c>
      <c r="L5" s="17" t="s">
        <v>29</v>
      </c>
      <c r="M5" s="19" t="s">
        <v>30</v>
      </c>
      <c r="N5" s="16" t="s">
        <v>31</v>
      </c>
      <c r="O5" s="96" t="s">
        <v>32</v>
      </c>
    </row>
    <row r="6" spans="1:15" s="113" customFormat="1" ht="11.25" customHeight="1">
      <c r="A6" s="130"/>
      <c r="C6" s="23" t="s">
        <v>33</v>
      </c>
      <c r="D6" s="21" t="s">
        <v>33</v>
      </c>
      <c r="E6" s="21" t="s">
        <v>34</v>
      </c>
      <c r="F6" s="24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3" t="s">
        <v>38</v>
      </c>
      <c r="L6" s="21" t="s">
        <v>38</v>
      </c>
      <c r="M6" s="24" t="s">
        <v>37</v>
      </c>
      <c r="N6" s="23" t="s">
        <v>39</v>
      </c>
      <c r="O6" s="97" t="s">
        <v>40</v>
      </c>
    </row>
    <row r="7" spans="1:15" s="49" customFormat="1" ht="13.5" customHeight="1" thickBot="1">
      <c r="A7" s="109"/>
      <c r="B7" s="73"/>
      <c r="C7" s="119" t="s">
        <v>224</v>
      </c>
      <c r="D7" s="87"/>
      <c r="E7" s="87"/>
      <c r="F7" s="87"/>
      <c r="G7" s="131"/>
      <c r="H7" s="87"/>
      <c r="I7" s="87"/>
      <c r="J7" s="120" t="s">
        <v>225</v>
      </c>
      <c r="K7" s="121"/>
      <c r="L7" s="121"/>
      <c r="M7" s="121"/>
      <c r="N7" s="121"/>
      <c r="O7" s="122"/>
    </row>
    <row r="8" spans="1:15" s="49" customFormat="1" ht="11.25" customHeight="1">
      <c r="A8" s="105" t="s">
        <v>226</v>
      </c>
      <c r="B8" s="50"/>
      <c r="C8" s="82"/>
      <c r="D8" s="2"/>
      <c r="E8" s="2"/>
      <c r="F8" s="26"/>
      <c r="H8" s="2"/>
      <c r="I8" s="2"/>
      <c r="J8" s="48"/>
      <c r="K8" s="25"/>
      <c r="L8" s="2"/>
      <c r="M8" s="26"/>
      <c r="N8" s="25"/>
      <c r="O8" s="134"/>
    </row>
    <row r="9" spans="1:223" s="51" customFormat="1" ht="11.25" customHeight="1">
      <c r="A9" s="101" t="s">
        <v>41</v>
      </c>
      <c r="B9" s="47"/>
      <c r="C9" s="31">
        <v>51708</v>
      </c>
      <c r="D9" s="35">
        <v>5221</v>
      </c>
      <c r="E9" s="35">
        <v>3459</v>
      </c>
      <c r="F9" s="38"/>
      <c r="G9" s="35"/>
      <c r="H9" s="35"/>
      <c r="I9" s="35"/>
      <c r="J9" s="38"/>
      <c r="K9" s="37"/>
      <c r="L9" s="35"/>
      <c r="M9" s="38"/>
      <c r="N9" s="37"/>
      <c r="O9" s="102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</row>
    <row r="10" spans="1:15" s="49" customFormat="1" ht="11.25" customHeight="1">
      <c r="A10" s="103" t="s">
        <v>42</v>
      </c>
      <c r="B10" s="2"/>
      <c r="C10" s="25">
        <v>15897</v>
      </c>
      <c r="D10" s="30">
        <v>200</v>
      </c>
      <c r="E10" s="30"/>
      <c r="F10" s="52">
        <v>2880</v>
      </c>
      <c r="G10" s="30">
        <v>583</v>
      </c>
      <c r="H10" s="30">
        <v>119</v>
      </c>
      <c r="I10" s="30">
        <v>54</v>
      </c>
      <c r="J10" s="52">
        <v>108</v>
      </c>
      <c r="K10" s="62">
        <v>6</v>
      </c>
      <c r="L10" s="30">
        <v>321</v>
      </c>
      <c r="M10" s="52">
        <v>455</v>
      </c>
      <c r="N10" s="62"/>
      <c r="O10" s="104">
        <v>32</v>
      </c>
    </row>
    <row r="11" spans="1:223" s="51" customFormat="1" ht="11.25" customHeight="1">
      <c r="A11" s="101" t="s">
        <v>43</v>
      </c>
      <c r="B11" s="47"/>
      <c r="C11" s="31"/>
      <c r="D11" s="35"/>
      <c r="E11" s="35"/>
      <c r="F11" s="34">
        <f>SUM(F29,F27,F25,F23,F21,F19,F17,F31)</f>
        <v>21489</v>
      </c>
      <c r="G11" s="33">
        <v>12227</v>
      </c>
      <c r="H11" s="33">
        <v>1415</v>
      </c>
      <c r="I11" s="33">
        <v>440</v>
      </c>
      <c r="J11" s="34">
        <v>83</v>
      </c>
      <c r="K11" s="32">
        <v>5169</v>
      </c>
      <c r="L11" s="33">
        <v>7946</v>
      </c>
      <c r="M11" s="34">
        <v>14149</v>
      </c>
      <c r="N11" s="32">
        <v>14571</v>
      </c>
      <c r="O11" s="102">
        <v>825</v>
      </c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</row>
    <row r="12" spans="1:15" s="49" customFormat="1" ht="11.25" customHeight="1">
      <c r="A12" s="103" t="s">
        <v>44</v>
      </c>
      <c r="B12" s="2"/>
      <c r="C12" s="25">
        <v>-812</v>
      </c>
      <c r="D12" s="30"/>
      <c r="E12" s="30">
        <v>-11</v>
      </c>
      <c r="F12" s="52">
        <v>-505</v>
      </c>
      <c r="G12" s="30">
        <v>-7728</v>
      </c>
      <c r="H12" s="30">
        <v>-1328</v>
      </c>
      <c r="I12" s="30">
        <v>-224</v>
      </c>
      <c r="J12" s="52">
        <v>-55</v>
      </c>
      <c r="K12" s="62">
        <v>-233</v>
      </c>
      <c r="L12" s="30">
        <v>-2528</v>
      </c>
      <c r="M12" s="52">
        <v>-12953</v>
      </c>
      <c r="N12" s="62"/>
      <c r="O12" s="104">
        <v>-195</v>
      </c>
    </row>
    <row r="13" spans="1:223" s="51" customFormat="1" ht="11.25" customHeight="1">
      <c r="A13" s="101" t="s">
        <v>54</v>
      </c>
      <c r="B13" s="47"/>
      <c r="C13" s="37">
        <v>3827</v>
      </c>
      <c r="D13" s="33"/>
      <c r="E13" s="33"/>
      <c r="F13" s="38">
        <v>-223</v>
      </c>
      <c r="G13" s="35"/>
      <c r="H13" s="35"/>
      <c r="I13" s="35"/>
      <c r="J13" s="38"/>
      <c r="K13" s="37"/>
      <c r="L13" s="35"/>
      <c r="M13" s="38"/>
      <c r="N13" s="37"/>
      <c r="O13" s="102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</row>
    <row r="14" spans="1:15" s="49" customFormat="1" ht="11.25" customHeight="1" thickBot="1">
      <c r="A14" s="117" t="s">
        <v>59</v>
      </c>
      <c r="B14" s="60"/>
      <c r="C14" s="41">
        <f aca="true" t="shared" si="0" ref="C14:O14">SUM(C9:C13)</f>
        <v>70620</v>
      </c>
      <c r="D14" s="60">
        <f t="shared" si="0"/>
        <v>5421</v>
      </c>
      <c r="E14" s="60">
        <f t="shared" si="0"/>
        <v>3448</v>
      </c>
      <c r="F14" s="60">
        <f t="shared" si="0"/>
        <v>23641</v>
      </c>
      <c r="G14" s="63">
        <f t="shared" si="0"/>
        <v>5082</v>
      </c>
      <c r="H14" s="46">
        <f t="shared" si="0"/>
        <v>206</v>
      </c>
      <c r="I14" s="46">
        <f t="shared" si="0"/>
        <v>270</v>
      </c>
      <c r="J14" s="46">
        <f t="shared" si="0"/>
        <v>136</v>
      </c>
      <c r="K14" s="63">
        <f t="shared" si="0"/>
        <v>4942</v>
      </c>
      <c r="L14" s="46">
        <f t="shared" si="0"/>
        <v>5739</v>
      </c>
      <c r="M14" s="46">
        <f t="shared" si="0"/>
        <v>1651</v>
      </c>
      <c r="N14" s="63">
        <f t="shared" si="0"/>
        <v>14571</v>
      </c>
      <c r="O14" s="118">
        <f t="shared" si="0"/>
        <v>662</v>
      </c>
    </row>
    <row r="15" spans="1:15" s="49" customFormat="1" ht="11.25" customHeight="1">
      <c r="A15" s="105" t="s">
        <v>227</v>
      </c>
      <c r="C15" s="25"/>
      <c r="D15" s="30"/>
      <c r="E15" s="30"/>
      <c r="F15" s="30"/>
      <c r="G15" s="62"/>
      <c r="H15" s="30"/>
      <c r="I15" s="30"/>
      <c r="J15" s="64"/>
      <c r="K15" s="62"/>
      <c r="L15" s="30"/>
      <c r="M15" s="52"/>
      <c r="N15" s="30"/>
      <c r="O15" s="104"/>
    </row>
    <row r="16" spans="1:223" s="51" customFormat="1" ht="11.25" customHeight="1">
      <c r="A16" s="101" t="s">
        <v>60</v>
      </c>
      <c r="B16" s="47" t="s">
        <v>228</v>
      </c>
      <c r="C16" s="31">
        <v>-27346</v>
      </c>
      <c r="D16" s="35"/>
      <c r="E16" s="35"/>
      <c r="F16" s="35"/>
      <c r="G16" s="37"/>
      <c r="H16" s="35"/>
      <c r="I16" s="35"/>
      <c r="J16" s="35"/>
      <c r="K16" s="37"/>
      <c r="L16" s="35"/>
      <c r="M16" s="38"/>
      <c r="N16" s="35"/>
      <c r="O16" s="102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</row>
    <row r="17" spans="1:15" s="49" customFormat="1" ht="11.25" customHeight="1">
      <c r="A17" s="106" t="s">
        <v>62</v>
      </c>
      <c r="B17" s="2" t="s">
        <v>229</v>
      </c>
      <c r="C17" s="25"/>
      <c r="D17" s="30"/>
      <c r="E17" s="30"/>
      <c r="F17" s="30">
        <v>14672</v>
      </c>
      <c r="G17" s="62">
        <v>12227</v>
      </c>
      <c r="H17" s="30"/>
      <c r="I17" s="30"/>
      <c r="J17" s="30"/>
      <c r="K17" s="62"/>
      <c r="L17" s="30"/>
      <c r="M17" s="52"/>
      <c r="N17" s="30"/>
      <c r="O17" s="104"/>
    </row>
    <row r="18" spans="1:223" s="51" customFormat="1" ht="11.25" customHeight="1">
      <c r="A18" s="101" t="s">
        <v>64</v>
      </c>
      <c r="B18" s="47" t="s">
        <v>228</v>
      </c>
      <c r="C18" s="31">
        <v>-4137</v>
      </c>
      <c r="D18" s="35"/>
      <c r="E18" s="35"/>
      <c r="F18" s="35">
        <v>0</v>
      </c>
      <c r="G18" s="37"/>
      <c r="H18" s="35"/>
      <c r="I18" s="35"/>
      <c r="J18" s="35"/>
      <c r="K18" s="37"/>
      <c r="L18" s="35"/>
      <c r="M18" s="38"/>
      <c r="N18" s="35"/>
      <c r="O18" s="102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</row>
    <row r="19" spans="1:15" s="49" customFormat="1" ht="11.25" customHeight="1">
      <c r="A19" s="106" t="s">
        <v>66</v>
      </c>
      <c r="B19" s="2" t="s">
        <v>229</v>
      </c>
      <c r="C19" s="25"/>
      <c r="D19" s="30"/>
      <c r="E19" s="30"/>
      <c r="F19" s="30">
        <v>2972</v>
      </c>
      <c r="G19" s="62"/>
      <c r="H19" s="30">
        <v>1415</v>
      </c>
      <c r="I19" s="30"/>
      <c r="J19" s="30"/>
      <c r="K19" s="62"/>
      <c r="L19" s="30"/>
      <c r="M19" s="52"/>
      <c r="N19" s="30"/>
      <c r="O19" s="104"/>
    </row>
    <row r="20" spans="1:223" s="51" customFormat="1" ht="11.25" customHeight="1">
      <c r="A20" s="101" t="s">
        <v>67</v>
      </c>
      <c r="B20" s="47" t="s">
        <v>228</v>
      </c>
      <c r="C20" s="31">
        <v>-10</v>
      </c>
      <c r="D20" s="35"/>
      <c r="E20" s="35"/>
      <c r="F20" s="35">
        <v>-723</v>
      </c>
      <c r="G20" s="37"/>
      <c r="H20" s="35"/>
      <c r="I20" s="35"/>
      <c r="J20" s="35"/>
      <c r="K20" s="37"/>
      <c r="L20" s="35"/>
      <c r="M20" s="38"/>
      <c r="N20" s="35"/>
      <c r="O20" s="102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</row>
    <row r="21" spans="1:15" s="49" customFormat="1" ht="11.25" customHeight="1">
      <c r="A21" s="106" t="s">
        <v>69</v>
      </c>
      <c r="B21" s="2" t="s">
        <v>229</v>
      </c>
      <c r="C21" s="25"/>
      <c r="D21" s="30"/>
      <c r="E21" s="30"/>
      <c r="F21" s="30"/>
      <c r="G21" s="62"/>
      <c r="H21" s="30"/>
      <c r="I21" s="30">
        <v>440</v>
      </c>
      <c r="J21" s="30"/>
      <c r="K21" s="62"/>
      <c r="L21" s="30"/>
      <c r="M21" s="52"/>
      <c r="N21" s="30"/>
      <c r="O21" s="104"/>
    </row>
    <row r="22" spans="1:223" s="51" customFormat="1" ht="11.25" customHeight="1">
      <c r="A22" s="101" t="s">
        <v>70</v>
      </c>
      <c r="B22" s="47" t="s">
        <v>228</v>
      </c>
      <c r="C22" s="31">
        <v>0</v>
      </c>
      <c r="D22" s="35"/>
      <c r="E22" s="35"/>
      <c r="F22" s="35">
        <v>-275</v>
      </c>
      <c r="G22" s="37"/>
      <c r="H22" s="35"/>
      <c r="I22" s="35"/>
      <c r="J22" s="35"/>
      <c r="K22" s="37"/>
      <c r="L22" s="35"/>
      <c r="M22" s="38"/>
      <c r="N22" s="35"/>
      <c r="O22" s="102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</row>
    <row r="23" spans="1:15" s="49" customFormat="1" ht="11.25" customHeight="1">
      <c r="A23" s="106" t="s">
        <v>72</v>
      </c>
      <c r="B23" s="2" t="s">
        <v>229</v>
      </c>
      <c r="C23" s="25"/>
      <c r="D23" s="30"/>
      <c r="E23" s="30"/>
      <c r="F23" s="30"/>
      <c r="G23" s="62"/>
      <c r="H23" s="30"/>
      <c r="I23" s="30"/>
      <c r="J23" s="30">
        <v>83</v>
      </c>
      <c r="K23" s="62"/>
      <c r="L23" s="30"/>
      <c r="M23" s="52"/>
      <c r="N23" s="30"/>
      <c r="O23" s="104"/>
    </row>
    <row r="24" spans="1:223" s="51" customFormat="1" ht="11.25" customHeight="1">
      <c r="A24" s="108" t="s">
        <v>73</v>
      </c>
      <c r="B24" s="47" t="s">
        <v>228</v>
      </c>
      <c r="C24" s="31">
        <v>-365</v>
      </c>
      <c r="D24" s="47"/>
      <c r="E24" s="47"/>
      <c r="F24" s="35">
        <v>0</v>
      </c>
      <c r="G24" s="31">
        <v>-1950</v>
      </c>
      <c r="H24" s="47">
        <v>-33</v>
      </c>
      <c r="I24" s="47">
        <v>-18</v>
      </c>
      <c r="J24" s="47">
        <v>-50</v>
      </c>
      <c r="K24" s="31"/>
      <c r="L24" s="47"/>
      <c r="M24" s="36"/>
      <c r="N24" s="47"/>
      <c r="O24" s="128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</row>
    <row r="25" spans="1:15" s="49" customFormat="1" ht="11.25" customHeight="1">
      <c r="A25" s="129" t="s">
        <v>74</v>
      </c>
      <c r="B25" s="2" t="s">
        <v>229</v>
      </c>
      <c r="C25" s="25"/>
      <c r="D25" s="2"/>
      <c r="E25" s="2"/>
      <c r="F25" s="2"/>
      <c r="G25" s="25"/>
      <c r="H25" s="2"/>
      <c r="I25" s="2"/>
      <c r="J25" s="2"/>
      <c r="K25" s="25"/>
      <c r="L25" s="2"/>
      <c r="M25" s="26"/>
      <c r="N25" s="2"/>
      <c r="O25" s="98"/>
    </row>
    <row r="26" spans="1:223" s="51" customFormat="1" ht="11.25" customHeight="1">
      <c r="A26" s="101" t="s">
        <v>75</v>
      </c>
      <c r="B26" s="47" t="s">
        <v>228</v>
      </c>
      <c r="C26" s="31">
        <v>-10682</v>
      </c>
      <c r="D26" s="35"/>
      <c r="E26" s="35"/>
      <c r="F26" s="35">
        <v>-3090</v>
      </c>
      <c r="G26" s="37"/>
      <c r="H26" s="35"/>
      <c r="I26" s="35"/>
      <c r="J26" s="35"/>
      <c r="K26" s="37"/>
      <c r="L26" s="35"/>
      <c r="M26" s="38"/>
      <c r="N26" s="35"/>
      <c r="O26" s="102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</row>
    <row r="27" spans="1:15" s="49" customFormat="1" ht="11.25" customHeight="1">
      <c r="A27" s="106" t="s">
        <v>78</v>
      </c>
      <c r="B27" s="2" t="s">
        <v>229</v>
      </c>
      <c r="C27" s="25"/>
      <c r="D27" s="30"/>
      <c r="E27" s="30"/>
      <c r="F27" s="30">
        <v>748</v>
      </c>
      <c r="G27" s="62"/>
      <c r="H27" s="30"/>
      <c r="I27" s="30"/>
      <c r="J27" s="30"/>
      <c r="K27" s="62">
        <v>5169</v>
      </c>
      <c r="L27" s="30"/>
      <c r="M27" s="52"/>
      <c r="N27" s="30"/>
      <c r="O27" s="104"/>
    </row>
    <row r="28" spans="1:223" s="51" customFormat="1" ht="11.25" customHeight="1">
      <c r="A28" s="101" t="s">
        <v>79</v>
      </c>
      <c r="B28" s="47" t="s">
        <v>228</v>
      </c>
      <c r="C28" s="31">
        <v>-30366</v>
      </c>
      <c r="D28" s="35"/>
      <c r="E28" s="35"/>
      <c r="F28" s="35">
        <v>-7272</v>
      </c>
      <c r="G28" s="37"/>
      <c r="H28" s="35"/>
      <c r="I28" s="35"/>
      <c r="J28" s="35"/>
      <c r="K28" s="37"/>
      <c r="L28" s="35"/>
      <c r="M28" s="38"/>
      <c r="O28" s="102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</row>
    <row r="29" spans="1:15" s="49" customFormat="1" ht="11.25" customHeight="1">
      <c r="A29" s="106" t="s">
        <v>80</v>
      </c>
      <c r="B29" s="2" t="s">
        <v>229</v>
      </c>
      <c r="C29" s="25"/>
      <c r="D29" s="30"/>
      <c r="E29" s="30"/>
      <c r="F29" s="30">
        <v>3097</v>
      </c>
      <c r="G29" s="62"/>
      <c r="H29" s="30"/>
      <c r="I29" s="30"/>
      <c r="J29" s="30"/>
      <c r="K29" s="62"/>
      <c r="L29" s="30">
        <v>7946</v>
      </c>
      <c r="M29" s="52"/>
      <c r="N29" s="30">
        <v>14571</v>
      </c>
      <c r="O29" s="104"/>
    </row>
    <row r="30" spans="1:223" s="51" customFormat="1" ht="11.25" customHeight="1">
      <c r="A30" s="101" t="s">
        <v>81</v>
      </c>
      <c r="B30" s="47" t="s">
        <v>228</v>
      </c>
      <c r="C30" s="31"/>
      <c r="D30" s="35"/>
      <c r="E30" s="35"/>
      <c r="F30" s="33"/>
      <c r="G30" s="37"/>
      <c r="H30" s="35"/>
      <c r="I30" s="35"/>
      <c r="J30" s="35"/>
      <c r="K30" s="37">
        <v>-4940</v>
      </c>
      <c r="L30" s="35">
        <v>-5639</v>
      </c>
      <c r="M30" s="38">
        <v>-300</v>
      </c>
      <c r="N30" s="35"/>
      <c r="O30" s="102">
        <v>-734</v>
      </c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</row>
    <row r="31" spans="1:15" s="49" customFormat="1" ht="11.25" customHeight="1">
      <c r="A31" s="106" t="s">
        <v>86</v>
      </c>
      <c r="B31" s="2" t="s">
        <v>229</v>
      </c>
      <c r="C31" s="25"/>
      <c r="D31" s="30"/>
      <c r="E31" s="30"/>
      <c r="F31" s="30"/>
      <c r="G31" s="62"/>
      <c r="H31" s="30"/>
      <c r="I31" s="30"/>
      <c r="J31" s="30"/>
      <c r="K31" s="62"/>
      <c r="L31" s="28"/>
      <c r="M31" s="52">
        <v>14149</v>
      </c>
      <c r="N31" s="28"/>
      <c r="O31" s="104"/>
    </row>
    <row r="32" spans="1:15" s="49" customFormat="1" ht="11.25" customHeight="1" thickBot="1">
      <c r="A32" s="80" t="s">
        <v>231</v>
      </c>
      <c r="B32" s="59"/>
      <c r="C32" s="41">
        <f>SUM(C16:C30)</f>
        <v>-72906</v>
      </c>
      <c r="D32" s="46"/>
      <c r="E32" s="46"/>
      <c r="F32" s="46">
        <f>SUM(F20,F22,F26,F28)</f>
        <v>-11360</v>
      </c>
      <c r="G32" s="63">
        <v>-1950</v>
      </c>
      <c r="H32" s="46">
        <v>-33</v>
      </c>
      <c r="I32" s="46">
        <v>-18</v>
      </c>
      <c r="J32" s="46">
        <v>-50</v>
      </c>
      <c r="K32" s="63">
        <f>SUM(K16,K18,K20,K22,K24,K26,K28,K30)</f>
        <v>-4940</v>
      </c>
      <c r="L32" s="46">
        <f>SUM(L16,L18,L20,L22,L24,L26,L28,L30)</f>
        <v>-5639</v>
      </c>
      <c r="M32" s="46">
        <f>SUM(M16,M18,M20,M22,M24,M26,M28,M30)</f>
        <v>-300</v>
      </c>
      <c r="N32" s="63"/>
      <c r="O32" s="118">
        <v>-734</v>
      </c>
    </row>
    <row r="33" spans="1:15" s="49" customFormat="1" ht="11.25">
      <c r="A33" s="99" t="s">
        <v>88</v>
      </c>
      <c r="B33" s="100"/>
      <c r="C33" s="25"/>
      <c r="D33" s="2"/>
      <c r="E33" s="2"/>
      <c r="F33" s="2"/>
      <c r="G33" s="25"/>
      <c r="H33" s="2"/>
      <c r="I33" s="2"/>
      <c r="J33" s="2"/>
      <c r="K33" s="25"/>
      <c r="L33" s="2"/>
      <c r="M33" s="2"/>
      <c r="N33" s="25"/>
      <c r="O33" s="98"/>
    </row>
    <row r="34" spans="1:223" s="51" customFormat="1" ht="11.25" customHeight="1">
      <c r="A34" s="108" t="s">
        <v>89</v>
      </c>
      <c r="B34" s="47" t="s">
        <v>61</v>
      </c>
      <c r="C34" s="31">
        <v>-40</v>
      </c>
      <c r="D34" s="47"/>
      <c r="E34" s="47"/>
      <c r="F34" s="47">
        <v>-90</v>
      </c>
      <c r="G34" s="31">
        <v>-3132</v>
      </c>
      <c r="H34" s="47">
        <v>-173</v>
      </c>
      <c r="I34" s="47">
        <v>-252</v>
      </c>
      <c r="J34" s="47">
        <v>-86</v>
      </c>
      <c r="K34" s="31">
        <v>-2</v>
      </c>
      <c r="L34" s="47">
        <v>-100</v>
      </c>
      <c r="M34" s="47">
        <v>-1351</v>
      </c>
      <c r="N34" s="31"/>
      <c r="O34" s="128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</row>
    <row r="35" spans="1:15" s="49" customFormat="1" ht="11.25" customHeight="1">
      <c r="A35" s="107" t="s">
        <v>91</v>
      </c>
      <c r="B35" s="49" t="s">
        <v>92</v>
      </c>
      <c r="C35" s="25"/>
      <c r="D35" s="2">
        <v>-210</v>
      </c>
      <c r="E35" s="2">
        <v>-3061</v>
      </c>
      <c r="F35" s="30">
        <v>-11719</v>
      </c>
      <c r="G35" s="25"/>
      <c r="H35" s="2"/>
      <c r="I35" s="2"/>
      <c r="J35" s="2"/>
      <c r="K35" s="25"/>
      <c r="L35" s="2"/>
      <c r="M35" s="2"/>
      <c r="N35" s="62">
        <v>-13877</v>
      </c>
      <c r="O35" s="98"/>
    </row>
    <row r="36" spans="1:223" s="51" customFormat="1" ht="11.25" customHeight="1">
      <c r="A36" s="108" t="s">
        <v>93</v>
      </c>
      <c r="B36" s="51" t="s">
        <v>92</v>
      </c>
      <c r="C36" s="31"/>
      <c r="D36" s="47">
        <v>-5151</v>
      </c>
      <c r="E36" s="47">
        <v>-387</v>
      </c>
      <c r="F36" s="47"/>
      <c r="G36" s="31"/>
      <c r="H36" s="47"/>
      <c r="I36" s="47"/>
      <c r="J36" s="47"/>
      <c r="K36" s="31"/>
      <c r="L36" s="47"/>
      <c r="M36" s="47"/>
      <c r="N36" s="31"/>
      <c r="O36" s="128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</row>
    <row r="37" spans="1:15" s="49" customFormat="1" ht="11.25" customHeight="1" thickBot="1">
      <c r="A37" s="109" t="s">
        <v>94</v>
      </c>
      <c r="B37" s="73"/>
      <c r="C37" s="41">
        <f>SUM(C33:C36)</f>
        <v>-40</v>
      </c>
      <c r="D37" s="60">
        <f>SUM(D33:D36)</f>
        <v>-5361</v>
      </c>
      <c r="E37" s="60">
        <f>SUM(E33:E36)</f>
        <v>-3448</v>
      </c>
      <c r="F37" s="60">
        <f>SUM(F33:F36)</f>
        <v>-11809</v>
      </c>
      <c r="G37" s="41">
        <v>-3132</v>
      </c>
      <c r="H37" s="60">
        <v>-173</v>
      </c>
      <c r="I37" s="60">
        <v>-252</v>
      </c>
      <c r="J37" s="60">
        <v>-86</v>
      </c>
      <c r="K37" s="41">
        <f>SUM(K34:K36)</f>
        <v>-2</v>
      </c>
      <c r="L37" s="60">
        <f>SUM(L34:L36)</f>
        <v>-100</v>
      </c>
      <c r="M37" s="42">
        <f>SUM(M34:M36)</f>
        <v>-1351</v>
      </c>
      <c r="N37" s="60">
        <f>SUM(N34:N36)</f>
        <v>-13877</v>
      </c>
      <c r="O37" s="135"/>
    </row>
    <row r="38" spans="1:15" s="49" customFormat="1" ht="11.25" customHeight="1">
      <c r="A38" s="49" t="s">
        <v>95</v>
      </c>
      <c r="C38" s="2">
        <f aca="true" t="shared" si="1" ref="C38:O38">C14+C32+C37</f>
        <v>-2326</v>
      </c>
      <c r="D38" s="75">
        <f t="shared" si="1"/>
        <v>60</v>
      </c>
      <c r="E38" s="75">
        <f t="shared" si="1"/>
        <v>0</v>
      </c>
      <c r="F38" s="75">
        <f t="shared" si="1"/>
        <v>472</v>
      </c>
      <c r="G38" s="75">
        <f t="shared" si="1"/>
        <v>0</v>
      </c>
      <c r="H38" s="75">
        <f t="shared" si="1"/>
        <v>0</v>
      </c>
      <c r="I38" s="75">
        <f t="shared" si="1"/>
        <v>0</v>
      </c>
      <c r="J38" s="75">
        <f t="shared" si="1"/>
        <v>0</v>
      </c>
      <c r="K38" s="75">
        <f t="shared" si="1"/>
        <v>0</v>
      </c>
      <c r="L38" s="75">
        <f t="shared" si="1"/>
        <v>0</v>
      </c>
      <c r="M38" s="75">
        <f t="shared" si="1"/>
        <v>0</v>
      </c>
      <c r="N38" s="75">
        <f t="shared" si="1"/>
        <v>694</v>
      </c>
      <c r="O38" s="75">
        <f t="shared" si="1"/>
        <v>-72</v>
      </c>
    </row>
    <row r="39" s="115" customFormat="1" ht="10.5"/>
    <row r="40" spans="7:15" ht="12.75">
      <c r="G40" s="133"/>
      <c r="H40" s="133"/>
      <c r="I40" s="133"/>
      <c r="J40" s="133"/>
      <c r="K40" s="133"/>
      <c r="L40" s="133"/>
      <c r="M40" s="133"/>
      <c r="N40" s="133"/>
      <c r="O40" s="133"/>
    </row>
    <row r="41" spans="3:15" ht="12.75"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</row>
    <row r="42" spans="3:15" ht="12.75"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</row>
    <row r="43" spans="3:15" ht="12.75"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</row>
    <row r="44" spans="3:15" ht="12.75"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</row>
  </sheetData>
  <printOptions gridLines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A1">
      <selection activeCell="A41" sqref="A41"/>
    </sheetView>
  </sheetViews>
  <sheetFormatPr defaultColWidth="9.140625" defaultRowHeight="12.75"/>
  <cols>
    <col min="1" max="1" width="23.7109375" style="0" customWidth="1"/>
    <col min="2" max="2" width="26.28125" style="0" customWidth="1"/>
  </cols>
  <sheetData>
    <row r="1" spans="1:15" s="4" customFormat="1" ht="13.5" customHeight="1">
      <c r="A1" s="1" t="s">
        <v>123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" s="7" customFormat="1" ht="13.5" customHeight="1">
      <c r="A2" s="5" t="s">
        <v>124</v>
      </c>
      <c r="B2" s="6"/>
    </row>
    <row r="3" spans="3:16" s="49" customFormat="1" ht="12" customHeight="1">
      <c r="C3" s="8" t="s">
        <v>0</v>
      </c>
      <c r="D3" s="9" t="s">
        <v>1</v>
      </c>
      <c r="E3" s="9" t="s">
        <v>2</v>
      </c>
      <c r="F3" s="9" t="s">
        <v>3</v>
      </c>
      <c r="G3" s="8" t="s">
        <v>4</v>
      </c>
      <c r="H3" s="9" t="s">
        <v>5</v>
      </c>
      <c r="I3" s="9" t="s">
        <v>6</v>
      </c>
      <c r="J3" s="10" t="s">
        <v>7</v>
      </c>
      <c r="K3" s="8" t="s">
        <v>8</v>
      </c>
      <c r="L3" s="9" t="s">
        <v>9</v>
      </c>
      <c r="M3" s="10" t="s">
        <v>10</v>
      </c>
      <c r="N3" s="9" t="s">
        <v>11</v>
      </c>
      <c r="O3" s="9" t="s">
        <v>12</v>
      </c>
      <c r="P3" s="70"/>
    </row>
    <row r="4" spans="3:16" s="113" customFormat="1" ht="10.5" customHeight="1">
      <c r="C4" s="69" t="s">
        <v>13</v>
      </c>
      <c r="D4" s="11"/>
      <c r="E4" s="11"/>
      <c r="F4" s="11" t="s">
        <v>14</v>
      </c>
      <c r="G4" s="12" t="s">
        <v>15</v>
      </c>
      <c r="H4" s="11"/>
      <c r="I4" s="11"/>
      <c r="J4" s="11"/>
      <c r="K4" s="12" t="s">
        <v>16</v>
      </c>
      <c r="L4" s="13" t="s">
        <v>16</v>
      </c>
      <c r="M4" s="14" t="s">
        <v>17</v>
      </c>
      <c r="N4" s="11" t="s">
        <v>18</v>
      </c>
      <c r="O4" s="13" t="s">
        <v>19</v>
      </c>
      <c r="P4" s="114"/>
    </row>
    <row r="5" spans="1:16" s="49" customFormat="1" ht="10.5" customHeight="1">
      <c r="A5" s="15"/>
      <c r="C5" s="16" t="s">
        <v>20</v>
      </c>
      <c r="D5" s="17" t="s">
        <v>21</v>
      </c>
      <c r="E5" s="17" t="s">
        <v>22</v>
      </c>
      <c r="F5" s="17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7" t="s">
        <v>28</v>
      </c>
      <c r="L5" s="17" t="s">
        <v>29</v>
      </c>
      <c r="M5" s="19" t="s">
        <v>30</v>
      </c>
      <c r="N5" s="17" t="s">
        <v>31</v>
      </c>
      <c r="O5" s="17" t="s">
        <v>32</v>
      </c>
      <c r="P5" s="70"/>
    </row>
    <row r="6" spans="1:16" s="113" customFormat="1" ht="11.25" customHeight="1">
      <c r="A6" s="20"/>
      <c r="C6" s="126" t="s">
        <v>33</v>
      </c>
      <c r="D6" s="89" t="s">
        <v>33</v>
      </c>
      <c r="E6" s="89" t="s">
        <v>34</v>
      </c>
      <c r="F6" s="20" t="s">
        <v>35</v>
      </c>
      <c r="G6" s="90" t="s">
        <v>33</v>
      </c>
      <c r="H6" s="89" t="s">
        <v>36</v>
      </c>
      <c r="I6" s="89" t="s">
        <v>37</v>
      </c>
      <c r="J6" s="91" t="s">
        <v>37</v>
      </c>
      <c r="K6" s="89" t="s">
        <v>38</v>
      </c>
      <c r="L6" s="89" t="s">
        <v>38</v>
      </c>
      <c r="M6" s="91" t="s">
        <v>37</v>
      </c>
      <c r="N6" s="89" t="s">
        <v>39</v>
      </c>
      <c r="O6" s="89" t="s">
        <v>40</v>
      </c>
      <c r="P6" s="114"/>
    </row>
    <row r="7" spans="1:16" s="49" customFormat="1" ht="13.5" customHeight="1" thickBot="1">
      <c r="A7" s="60"/>
      <c r="B7" s="59"/>
      <c r="C7" s="92" t="s">
        <v>224</v>
      </c>
      <c r="D7" s="86"/>
      <c r="E7" s="86"/>
      <c r="F7" s="86"/>
      <c r="G7" s="59"/>
      <c r="H7" s="86"/>
      <c r="I7" s="86"/>
      <c r="J7" s="85" t="s">
        <v>225</v>
      </c>
      <c r="K7" s="60"/>
      <c r="L7" s="60"/>
      <c r="M7" s="60"/>
      <c r="N7" s="60"/>
      <c r="O7" s="60"/>
      <c r="P7" s="70"/>
    </row>
    <row r="8" spans="1:16" s="49" customFormat="1" ht="12" customHeight="1">
      <c r="A8" s="50" t="s">
        <v>226</v>
      </c>
      <c r="C8" s="70"/>
      <c r="D8" s="2"/>
      <c r="E8" s="2"/>
      <c r="F8" s="2"/>
      <c r="G8" s="70"/>
      <c r="H8" s="2"/>
      <c r="I8" s="2"/>
      <c r="K8" s="25"/>
      <c r="L8" s="2"/>
      <c r="M8" s="26"/>
      <c r="N8" s="2"/>
      <c r="O8" s="2"/>
      <c r="P8" s="70"/>
    </row>
    <row r="9" spans="1:16" s="124" customFormat="1" ht="11.25" customHeight="1">
      <c r="A9" s="2" t="s">
        <v>41</v>
      </c>
      <c r="B9" s="2"/>
      <c r="C9" s="62">
        <v>36050</v>
      </c>
      <c r="D9" s="30">
        <v>4820</v>
      </c>
      <c r="E9" s="30"/>
      <c r="F9" s="30"/>
      <c r="G9" s="62"/>
      <c r="H9" s="30"/>
      <c r="I9" s="30"/>
      <c r="J9" s="30"/>
      <c r="K9" s="62"/>
      <c r="L9" s="30"/>
      <c r="M9" s="52"/>
      <c r="N9" s="30"/>
      <c r="O9" s="30"/>
      <c r="P9" s="70"/>
    </row>
    <row r="10" spans="1:16" s="125" customFormat="1" ht="11.25" customHeight="1">
      <c r="A10" s="47" t="s">
        <v>42</v>
      </c>
      <c r="B10" s="51"/>
      <c r="C10" s="37">
        <v>5023</v>
      </c>
      <c r="D10" s="35">
        <v>58</v>
      </c>
      <c r="E10" s="35"/>
      <c r="F10" s="35">
        <v>499</v>
      </c>
      <c r="G10" s="37">
        <v>63</v>
      </c>
      <c r="H10" s="35">
        <v>32</v>
      </c>
      <c r="I10" s="35">
        <v>21</v>
      </c>
      <c r="J10" s="35">
        <v>19</v>
      </c>
      <c r="K10" s="37">
        <v>15</v>
      </c>
      <c r="L10" s="35">
        <v>62</v>
      </c>
      <c r="M10" s="38">
        <v>115</v>
      </c>
      <c r="N10" s="35"/>
      <c r="O10" s="35">
        <v>63</v>
      </c>
      <c r="P10" s="81"/>
    </row>
    <row r="11" spans="1:16" s="124" customFormat="1" ht="11.25" customHeight="1">
      <c r="A11" s="2" t="s">
        <v>43</v>
      </c>
      <c r="B11" s="2"/>
      <c r="C11" s="62"/>
      <c r="D11" s="30"/>
      <c r="E11" s="30"/>
      <c r="F11" s="28">
        <v>12182</v>
      </c>
      <c r="G11" s="27">
        <v>5930</v>
      </c>
      <c r="H11" s="28">
        <v>477</v>
      </c>
      <c r="I11" s="28">
        <v>385</v>
      </c>
      <c r="J11" s="28">
        <v>69</v>
      </c>
      <c r="K11" s="27">
        <v>3589</v>
      </c>
      <c r="L11" s="28">
        <v>4897</v>
      </c>
      <c r="M11" s="29">
        <v>8777</v>
      </c>
      <c r="N11" s="28">
        <v>8190</v>
      </c>
      <c r="O11" s="28">
        <v>442</v>
      </c>
      <c r="P11" s="70"/>
    </row>
    <row r="12" spans="1:16" s="125" customFormat="1" ht="11.25" customHeight="1">
      <c r="A12" s="47" t="s">
        <v>44</v>
      </c>
      <c r="B12" s="47"/>
      <c r="C12" s="37">
        <v>-278</v>
      </c>
      <c r="D12" s="35">
        <v>0</v>
      </c>
      <c r="E12" s="35"/>
      <c r="F12" s="35" t="s">
        <v>98</v>
      </c>
      <c r="G12" s="37" t="s">
        <v>99</v>
      </c>
      <c r="H12" s="35" t="s">
        <v>100</v>
      </c>
      <c r="I12" s="35" t="s">
        <v>101</v>
      </c>
      <c r="J12" s="35" t="s">
        <v>102</v>
      </c>
      <c r="K12" s="37" t="s">
        <v>103</v>
      </c>
      <c r="L12" s="35" t="s">
        <v>104</v>
      </c>
      <c r="M12" s="38" t="s">
        <v>105</v>
      </c>
      <c r="N12" s="35"/>
      <c r="O12" s="35" t="s">
        <v>106</v>
      </c>
      <c r="P12" s="81"/>
    </row>
    <row r="13" spans="1:16" s="124" customFormat="1" ht="11.25" customHeight="1">
      <c r="A13" s="2" t="s">
        <v>54</v>
      </c>
      <c r="B13" s="49"/>
      <c r="C13" s="62">
        <v>3794</v>
      </c>
      <c r="D13" s="28"/>
      <c r="E13" s="28"/>
      <c r="F13" s="30">
        <v>390</v>
      </c>
      <c r="G13" s="62">
        <v>400</v>
      </c>
      <c r="H13" s="30" t="s">
        <v>107</v>
      </c>
      <c r="I13" s="30">
        <v>24</v>
      </c>
      <c r="J13" s="30">
        <v>6</v>
      </c>
      <c r="K13" s="62"/>
      <c r="L13" s="30" t="s">
        <v>108</v>
      </c>
      <c r="M13" s="52" t="s">
        <v>109</v>
      </c>
      <c r="N13" s="30"/>
      <c r="O13" s="30"/>
      <c r="P13" s="70"/>
    </row>
    <row r="14" spans="1:16" s="125" customFormat="1" ht="11.25" customHeight="1" thickBot="1">
      <c r="A14" s="65" t="s">
        <v>59</v>
      </c>
      <c r="B14" s="65"/>
      <c r="C14" s="66">
        <f>SUM(C9:C13)</f>
        <v>44589</v>
      </c>
      <c r="D14" s="67">
        <v>4878</v>
      </c>
      <c r="E14" s="67">
        <v>0</v>
      </c>
      <c r="F14" s="67">
        <v>12861</v>
      </c>
      <c r="G14" s="66">
        <v>2128</v>
      </c>
      <c r="H14" s="67">
        <v>118</v>
      </c>
      <c r="I14" s="67">
        <v>298</v>
      </c>
      <c r="J14" s="67">
        <v>56</v>
      </c>
      <c r="K14" s="66">
        <v>3537</v>
      </c>
      <c r="L14" s="67">
        <v>3661</v>
      </c>
      <c r="M14" s="58">
        <v>1222</v>
      </c>
      <c r="N14" s="67">
        <v>8190</v>
      </c>
      <c r="O14" s="58">
        <v>440</v>
      </c>
      <c r="P14" s="81"/>
    </row>
    <row r="15" spans="1:16" s="124" customFormat="1" ht="11.25" customHeight="1">
      <c r="A15" s="50" t="s">
        <v>227</v>
      </c>
      <c r="B15" s="26"/>
      <c r="C15" s="27"/>
      <c r="D15" s="30"/>
      <c r="E15" s="30"/>
      <c r="F15" s="30"/>
      <c r="G15" s="62"/>
      <c r="H15" s="30"/>
      <c r="I15" s="30"/>
      <c r="J15" s="64"/>
      <c r="K15" s="62"/>
      <c r="L15" s="30"/>
      <c r="M15" s="52"/>
      <c r="N15" s="30"/>
      <c r="O15" s="30"/>
      <c r="P15" s="70"/>
    </row>
    <row r="16" spans="1:16" s="125" customFormat="1" ht="11.25" customHeight="1">
      <c r="A16" s="47" t="s">
        <v>60</v>
      </c>
      <c r="B16" s="39" t="s">
        <v>61</v>
      </c>
      <c r="C16" s="37">
        <v>-14160</v>
      </c>
      <c r="D16" s="35"/>
      <c r="E16" s="35"/>
      <c r="F16" s="35"/>
      <c r="G16" s="37"/>
      <c r="H16" s="35"/>
      <c r="I16" s="35"/>
      <c r="J16" s="35"/>
      <c r="K16" s="37"/>
      <c r="L16" s="35"/>
      <c r="M16" s="38"/>
      <c r="N16" s="35"/>
      <c r="O16" s="35"/>
      <c r="P16" s="81"/>
    </row>
    <row r="17" spans="1:16" s="124" customFormat="1" ht="11.25" customHeight="1">
      <c r="A17" s="79" t="s">
        <v>62</v>
      </c>
      <c r="B17" s="26" t="s">
        <v>63</v>
      </c>
      <c r="C17" s="62"/>
      <c r="D17" s="30"/>
      <c r="E17" s="30"/>
      <c r="F17" s="30">
        <v>8891</v>
      </c>
      <c r="G17" s="62">
        <v>5930</v>
      </c>
      <c r="H17" s="30"/>
      <c r="I17" s="30"/>
      <c r="J17" s="30"/>
      <c r="K17" s="62"/>
      <c r="L17" s="30"/>
      <c r="M17" s="52"/>
      <c r="N17" s="30"/>
      <c r="O17" s="30"/>
      <c r="P17" s="70"/>
    </row>
    <row r="18" spans="1:16" s="125" customFormat="1" ht="11.25" customHeight="1">
      <c r="A18" s="47" t="s">
        <v>64</v>
      </c>
      <c r="B18" s="39" t="s">
        <v>61</v>
      </c>
      <c r="C18" s="37" t="s">
        <v>110</v>
      </c>
      <c r="D18" s="35"/>
      <c r="E18" s="35"/>
      <c r="F18" s="35"/>
      <c r="G18" s="37"/>
      <c r="H18" s="35"/>
      <c r="I18" s="35"/>
      <c r="J18" s="35"/>
      <c r="K18" s="37"/>
      <c r="L18" s="35"/>
      <c r="M18" s="38" t="s">
        <v>111</v>
      </c>
      <c r="N18" s="35"/>
      <c r="O18" s="35"/>
      <c r="P18" s="81"/>
    </row>
    <row r="19" spans="1:16" s="124" customFormat="1" ht="11.25" customHeight="1">
      <c r="A19" s="79" t="s">
        <v>66</v>
      </c>
      <c r="B19" s="26" t="s">
        <v>63</v>
      </c>
      <c r="C19" s="62"/>
      <c r="D19" s="30"/>
      <c r="E19" s="30"/>
      <c r="F19" s="30">
        <v>792</v>
      </c>
      <c r="G19" s="62"/>
      <c r="H19" s="30">
        <v>477</v>
      </c>
      <c r="I19" s="30"/>
      <c r="J19" s="30"/>
      <c r="K19" s="62"/>
      <c r="L19" s="30"/>
      <c r="M19" s="52"/>
      <c r="N19" s="30"/>
      <c r="O19" s="30"/>
      <c r="P19" s="70"/>
    </row>
    <row r="20" spans="1:16" s="125" customFormat="1" ht="11.25" customHeight="1">
      <c r="A20" s="47" t="s">
        <v>67</v>
      </c>
      <c r="B20" s="39" t="s">
        <v>61</v>
      </c>
      <c r="C20" s="37">
        <v>0</v>
      </c>
      <c r="D20" s="35"/>
      <c r="E20" s="35"/>
      <c r="F20" s="35" t="s">
        <v>112</v>
      </c>
      <c r="G20" s="37">
        <v>0</v>
      </c>
      <c r="H20" s="35"/>
      <c r="I20" s="35"/>
      <c r="J20" s="35"/>
      <c r="K20" s="37"/>
      <c r="L20" s="35"/>
      <c r="M20" s="38" t="s">
        <v>57</v>
      </c>
      <c r="N20" s="35"/>
      <c r="O20" s="35"/>
      <c r="P20" s="81"/>
    </row>
    <row r="21" spans="1:16" s="124" customFormat="1" ht="11.25" customHeight="1">
      <c r="A21" s="79" t="s">
        <v>69</v>
      </c>
      <c r="B21" s="26" t="s">
        <v>63</v>
      </c>
      <c r="C21" s="62"/>
      <c r="D21" s="30"/>
      <c r="E21" s="30"/>
      <c r="F21" s="30">
        <v>3</v>
      </c>
      <c r="G21" s="62"/>
      <c r="H21" s="30"/>
      <c r="I21" s="30">
        <v>385</v>
      </c>
      <c r="J21" s="30"/>
      <c r="K21" s="62"/>
      <c r="L21" s="30"/>
      <c r="M21" s="52"/>
      <c r="N21" s="30"/>
      <c r="O21" s="30"/>
      <c r="P21" s="70"/>
    </row>
    <row r="22" spans="1:16" s="125" customFormat="1" ht="11.25" customHeight="1">
      <c r="A22" s="47" t="s">
        <v>70</v>
      </c>
      <c r="B22" s="39" t="s">
        <v>61</v>
      </c>
      <c r="C22" s="37">
        <v>-6</v>
      </c>
      <c r="D22" s="35"/>
      <c r="E22" s="35"/>
      <c r="F22" s="35" t="s">
        <v>113</v>
      </c>
      <c r="G22" s="37"/>
      <c r="H22" s="35"/>
      <c r="I22" s="35"/>
      <c r="J22" s="35"/>
      <c r="K22" s="37"/>
      <c r="L22" s="35"/>
      <c r="M22" s="38"/>
      <c r="N22" s="35"/>
      <c r="O22" s="35"/>
      <c r="P22" s="81"/>
    </row>
    <row r="23" spans="1:16" s="124" customFormat="1" ht="11.25" customHeight="1">
      <c r="A23" s="79" t="s">
        <v>72</v>
      </c>
      <c r="B23" s="26" t="s">
        <v>63</v>
      </c>
      <c r="C23" s="62"/>
      <c r="D23" s="30"/>
      <c r="E23" s="30"/>
      <c r="F23" s="30">
        <v>1</v>
      </c>
      <c r="G23" s="62"/>
      <c r="H23" s="30"/>
      <c r="I23" s="30"/>
      <c r="J23" s="30">
        <v>69</v>
      </c>
      <c r="K23" s="62"/>
      <c r="L23" s="30"/>
      <c r="M23" s="52"/>
      <c r="N23" s="30"/>
      <c r="O23" s="30"/>
      <c r="P23" s="70"/>
    </row>
    <row r="24" spans="1:16" s="125" customFormat="1" ht="11.25" customHeight="1">
      <c r="A24" s="47" t="s">
        <v>73</v>
      </c>
      <c r="B24" s="39" t="s">
        <v>61</v>
      </c>
      <c r="C24" s="37">
        <v>-305</v>
      </c>
      <c r="D24" s="35"/>
      <c r="E24" s="35"/>
      <c r="F24" s="35">
        <v>-42</v>
      </c>
      <c r="G24" s="37">
        <v>-545</v>
      </c>
      <c r="H24" s="35">
        <v>-4</v>
      </c>
      <c r="I24" s="35">
        <v>-13</v>
      </c>
      <c r="J24" s="35">
        <v>-17</v>
      </c>
      <c r="K24" s="37"/>
      <c r="L24" s="35"/>
      <c r="M24" s="38"/>
      <c r="N24" s="35"/>
      <c r="O24" s="35"/>
      <c r="P24" s="81"/>
    </row>
    <row r="25" spans="1:16" s="124" customFormat="1" ht="11.25" customHeight="1">
      <c r="A25" s="79" t="s">
        <v>74</v>
      </c>
      <c r="B25" s="26" t="s">
        <v>63</v>
      </c>
      <c r="C25" s="62"/>
      <c r="D25" s="30"/>
      <c r="E25" s="30"/>
      <c r="F25" s="30"/>
      <c r="G25" s="62"/>
      <c r="H25" s="30"/>
      <c r="I25" s="30"/>
      <c r="J25" s="30"/>
      <c r="K25" s="62"/>
      <c r="L25" s="30"/>
      <c r="M25" s="52"/>
      <c r="N25" s="30"/>
      <c r="O25" s="30"/>
      <c r="P25" s="70"/>
    </row>
    <row r="26" spans="1:16" s="125" customFormat="1" ht="11.25" customHeight="1">
      <c r="A26" s="47" t="s">
        <v>75</v>
      </c>
      <c r="B26" s="39" t="s">
        <v>61</v>
      </c>
      <c r="C26" s="37">
        <v>-8660</v>
      </c>
      <c r="D26" s="35"/>
      <c r="E26" s="35"/>
      <c r="F26" s="35" t="s">
        <v>114</v>
      </c>
      <c r="G26" s="37"/>
      <c r="H26" s="35"/>
      <c r="I26" s="35"/>
      <c r="J26" s="35"/>
      <c r="K26" s="37"/>
      <c r="L26" s="35"/>
      <c r="M26" s="38"/>
      <c r="N26" s="35"/>
      <c r="O26" s="35" t="s">
        <v>106</v>
      </c>
      <c r="P26" s="81"/>
    </row>
    <row r="27" spans="1:16" s="124" customFormat="1" ht="11.25" customHeight="1">
      <c r="A27" s="79" t="s">
        <v>78</v>
      </c>
      <c r="B27" s="26" t="s">
        <v>63</v>
      </c>
      <c r="C27" s="62"/>
      <c r="D27" s="30"/>
      <c r="E27" s="30"/>
      <c r="F27" s="30">
        <v>376</v>
      </c>
      <c r="G27" s="62"/>
      <c r="H27" s="30"/>
      <c r="I27" s="30"/>
      <c r="J27" s="30"/>
      <c r="K27" s="62">
        <v>3589</v>
      </c>
      <c r="L27" s="30"/>
      <c r="M27" s="52"/>
      <c r="N27" s="30"/>
      <c r="O27" s="30"/>
      <c r="P27" s="70"/>
    </row>
    <row r="28" spans="1:16" s="125" customFormat="1" ht="11.25" customHeight="1">
      <c r="A28" s="47" t="s">
        <v>79</v>
      </c>
      <c r="B28" s="39" t="s">
        <v>61</v>
      </c>
      <c r="C28" s="37">
        <v>-20390</v>
      </c>
      <c r="D28" s="35"/>
      <c r="E28" s="35"/>
      <c r="F28" s="35" t="s">
        <v>115</v>
      </c>
      <c r="G28" s="37"/>
      <c r="H28" s="35"/>
      <c r="I28" s="35"/>
      <c r="J28" s="35"/>
      <c r="K28" s="37"/>
      <c r="L28" s="35"/>
      <c r="M28" s="38"/>
      <c r="N28" s="35"/>
      <c r="O28" s="35"/>
      <c r="P28" s="81"/>
    </row>
    <row r="29" spans="1:16" s="124" customFormat="1" ht="11.25" customHeight="1">
      <c r="A29" s="79" t="s">
        <v>80</v>
      </c>
      <c r="B29" s="26" t="s">
        <v>63</v>
      </c>
      <c r="C29" s="62"/>
      <c r="D29" s="30"/>
      <c r="E29" s="30"/>
      <c r="F29" s="30">
        <v>2119</v>
      </c>
      <c r="G29" s="62"/>
      <c r="H29" s="30"/>
      <c r="I29" s="30"/>
      <c r="J29" s="30"/>
      <c r="K29" s="62"/>
      <c r="L29" s="30">
        <v>4897</v>
      </c>
      <c r="M29" s="52"/>
      <c r="N29" s="30">
        <v>8190</v>
      </c>
      <c r="O29" s="30"/>
      <c r="P29" s="70"/>
    </row>
    <row r="30" spans="1:16" s="125" customFormat="1" ht="11.25" customHeight="1">
      <c r="A30" s="47" t="s">
        <v>81</v>
      </c>
      <c r="B30" s="39" t="s">
        <v>61</v>
      </c>
      <c r="C30" s="37"/>
      <c r="D30" s="35"/>
      <c r="E30" s="35"/>
      <c r="F30" s="33"/>
      <c r="G30" s="37"/>
      <c r="H30" s="35"/>
      <c r="I30" s="35"/>
      <c r="J30" s="35"/>
      <c r="K30" s="37" t="s">
        <v>116</v>
      </c>
      <c r="L30" s="35" t="s">
        <v>117</v>
      </c>
      <c r="M30" s="38" t="s">
        <v>118</v>
      </c>
      <c r="N30" s="35"/>
      <c r="O30" s="35" t="s">
        <v>85</v>
      </c>
      <c r="P30" s="81"/>
    </row>
    <row r="31" spans="1:16" s="124" customFormat="1" ht="11.25" customHeight="1">
      <c r="A31" s="79" t="s">
        <v>86</v>
      </c>
      <c r="B31" s="26" t="s">
        <v>63</v>
      </c>
      <c r="C31" s="62"/>
      <c r="D31" s="30"/>
      <c r="E31" s="30"/>
      <c r="F31" s="30"/>
      <c r="G31" s="62"/>
      <c r="H31" s="30"/>
      <c r="I31" s="30"/>
      <c r="J31" s="30"/>
      <c r="K31" s="62"/>
      <c r="L31" s="28"/>
      <c r="M31" s="52">
        <v>8777</v>
      </c>
      <c r="N31" s="28"/>
      <c r="O31" s="30"/>
      <c r="P31" s="70"/>
    </row>
    <row r="32" spans="1:16" s="125" customFormat="1" ht="11.25" customHeight="1" thickBot="1">
      <c r="A32" s="65" t="s">
        <v>87</v>
      </c>
      <c r="B32" s="54"/>
      <c r="C32" s="55">
        <v>-45061</v>
      </c>
      <c r="D32" s="56"/>
      <c r="E32" s="56">
        <v>0</v>
      </c>
      <c r="F32" s="56">
        <v>-6562</v>
      </c>
      <c r="G32" s="55">
        <v>-545</v>
      </c>
      <c r="H32" s="56">
        <v>-4</v>
      </c>
      <c r="I32" s="56">
        <v>-13</v>
      </c>
      <c r="J32" s="56">
        <v>-17</v>
      </c>
      <c r="K32" s="55">
        <v>-3522</v>
      </c>
      <c r="L32" s="56">
        <v>-3554</v>
      </c>
      <c r="M32" s="57">
        <v>-78</v>
      </c>
      <c r="N32" s="56"/>
      <c r="O32" s="58">
        <v>-385</v>
      </c>
      <c r="P32" s="81"/>
    </row>
    <row r="33" spans="1:16" s="124" customFormat="1" ht="11.25" customHeight="1">
      <c r="A33" s="50" t="s">
        <v>88</v>
      </c>
      <c r="B33" s="26"/>
      <c r="C33" s="62"/>
      <c r="D33" s="30"/>
      <c r="E33" s="30"/>
      <c r="F33" s="30"/>
      <c r="G33" s="62"/>
      <c r="H33" s="30"/>
      <c r="I33" s="30"/>
      <c r="J33" s="30"/>
      <c r="K33" s="62"/>
      <c r="L33" s="28"/>
      <c r="M33" s="52"/>
      <c r="N33" s="28"/>
      <c r="O33" s="30"/>
      <c r="P33" s="70"/>
    </row>
    <row r="34" spans="1:16" s="125" customFormat="1" ht="11.25" customHeight="1">
      <c r="A34" s="51" t="s">
        <v>89</v>
      </c>
      <c r="B34" s="47" t="s">
        <v>61</v>
      </c>
      <c r="C34" s="37">
        <v>-181</v>
      </c>
      <c r="D34" s="35"/>
      <c r="E34" s="35"/>
      <c r="F34" s="35">
        <v>-26</v>
      </c>
      <c r="G34" s="37">
        <v>-1199</v>
      </c>
      <c r="H34" s="35">
        <v>-114</v>
      </c>
      <c r="I34" s="35">
        <v>-285</v>
      </c>
      <c r="J34" s="35">
        <v>-39</v>
      </c>
      <c r="K34" s="37" t="s">
        <v>119</v>
      </c>
      <c r="L34" s="35" t="s">
        <v>120</v>
      </c>
      <c r="M34" s="38" t="s">
        <v>121</v>
      </c>
      <c r="N34" s="35" t="s">
        <v>122</v>
      </c>
      <c r="O34" s="35" t="s">
        <v>49</v>
      </c>
      <c r="P34" s="81"/>
    </row>
    <row r="35" spans="1:16" s="124" customFormat="1" ht="11.25" customHeight="1">
      <c r="A35" s="49" t="s">
        <v>91</v>
      </c>
      <c r="B35" s="48" t="s">
        <v>92</v>
      </c>
      <c r="C35" s="62"/>
      <c r="D35" s="30">
        <v>-58</v>
      </c>
      <c r="E35" s="30"/>
      <c r="F35" s="30">
        <v>-5954</v>
      </c>
      <c r="G35" s="62"/>
      <c r="H35" s="30"/>
      <c r="I35" s="30"/>
      <c r="J35" s="30"/>
      <c r="K35" s="62"/>
      <c r="L35" s="28"/>
      <c r="M35" s="52"/>
      <c r="N35" s="28">
        <v>-7800</v>
      </c>
      <c r="O35" s="30"/>
      <c r="P35" s="70"/>
    </row>
    <row r="36" spans="1:16" s="125" customFormat="1" ht="11.25" customHeight="1">
      <c r="A36" s="51" t="s">
        <v>93</v>
      </c>
      <c r="B36" s="39" t="s">
        <v>92</v>
      </c>
      <c r="C36" s="37"/>
      <c r="D36" s="35">
        <v>-4740</v>
      </c>
      <c r="E36" s="35"/>
      <c r="F36" s="35"/>
      <c r="G36" s="37"/>
      <c r="H36" s="35"/>
      <c r="I36" s="35"/>
      <c r="J36" s="35"/>
      <c r="K36" s="37"/>
      <c r="L36" s="33"/>
      <c r="M36" s="38"/>
      <c r="N36" s="33"/>
      <c r="O36" s="35"/>
      <c r="P36" s="81"/>
    </row>
    <row r="37" spans="1:16" s="124" customFormat="1" ht="11.25" customHeight="1" thickBot="1">
      <c r="A37" s="59" t="s">
        <v>94</v>
      </c>
      <c r="B37" s="42"/>
      <c r="C37" s="63">
        <v>-181</v>
      </c>
      <c r="D37" s="46">
        <v>-4798</v>
      </c>
      <c r="E37" s="46">
        <v>0</v>
      </c>
      <c r="F37" s="46">
        <f>SUM(F34:F36)</f>
        <v>-5980</v>
      </c>
      <c r="G37" s="63">
        <v>-1199</v>
      </c>
      <c r="H37" s="46">
        <v>-114</v>
      </c>
      <c r="I37" s="46">
        <v>-285</v>
      </c>
      <c r="J37" s="46">
        <v>-39</v>
      </c>
      <c r="K37" s="63">
        <v>-15</v>
      </c>
      <c r="L37" s="44">
        <v>-107</v>
      </c>
      <c r="M37" s="61">
        <v>-1076</v>
      </c>
      <c r="N37" s="44">
        <v>-7805</v>
      </c>
      <c r="O37" s="61">
        <v>-46</v>
      </c>
      <c r="P37" s="70"/>
    </row>
    <row r="38" spans="1:16" s="124" customFormat="1" ht="11.25" customHeight="1">
      <c r="A38" s="49" t="s">
        <v>95</v>
      </c>
      <c r="B38" s="26"/>
      <c r="C38" s="62">
        <v>-653</v>
      </c>
      <c r="D38" s="30">
        <v>80</v>
      </c>
      <c r="E38" s="30">
        <v>0</v>
      </c>
      <c r="F38" s="30">
        <f>SUM(F14+F32+F37)</f>
        <v>319</v>
      </c>
      <c r="G38" s="62">
        <v>-384</v>
      </c>
      <c r="H38" s="30">
        <v>0</v>
      </c>
      <c r="I38" s="30">
        <v>0</v>
      </c>
      <c r="J38" s="30">
        <v>0</v>
      </c>
      <c r="K38" s="62">
        <v>0</v>
      </c>
      <c r="L38" s="28">
        <v>0</v>
      </c>
      <c r="M38" s="52">
        <v>68</v>
      </c>
      <c r="N38" s="28">
        <v>385</v>
      </c>
      <c r="O38" s="30">
        <v>9</v>
      </c>
      <c r="P38" s="70"/>
    </row>
    <row r="39" s="115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A1">
      <selection activeCell="A41" sqref="A41"/>
    </sheetView>
  </sheetViews>
  <sheetFormatPr defaultColWidth="9.140625" defaultRowHeight="12.75"/>
  <cols>
    <col min="1" max="1" width="23.7109375" style="0" customWidth="1"/>
    <col min="2" max="2" width="26.28125" style="0" customWidth="1"/>
  </cols>
  <sheetData>
    <row r="1" spans="1:15" s="4" customFormat="1" ht="13.5" customHeight="1">
      <c r="A1" s="1" t="s">
        <v>142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" s="7" customFormat="1" ht="13.5" customHeight="1">
      <c r="A2" s="5" t="s">
        <v>143</v>
      </c>
      <c r="B2" s="6"/>
    </row>
    <row r="3" spans="3:16" s="49" customFormat="1" ht="12" customHeight="1">
      <c r="C3" s="8" t="s">
        <v>0</v>
      </c>
      <c r="D3" s="9" t="s">
        <v>1</v>
      </c>
      <c r="E3" s="9" t="s">
        <v>2</v>
      </c>
      <c r="F3" s="9" t="s">
        <v>3</v>
      </c>
      <c r="G3" s="8" t="s">
        <v>4</v>
      </c>
      <c r="H3" s="9" t="s">
        <v>5</v>
      </c>
      <c r="I3" s="9" t="s">
        <v>6</v>
      </c>
      <c r="J3" s="10" t="s">
        <v>7</v>
      </c>
      <c r="K3" s="8" t="s">
        <v>8</v>
      </c>
      <c r="L3" s="9" t="s">
        <v>9</v>
      </c>
      <c r="M3" s="10" t="s">
        <v>10</v>
      </c>
      <c r="N3" s="9" t="s">
        <v>11</v>
      </c>
      <c r="O3" s="9" t="s">
        <v>12</v>
      </c>
      <c r="P3" s="70"/>
    </row>
    <row r="4" spans="3:16" s="113" customFormat="1" ht="10.5" customHeight="1">
      <c r="C4" s="69" t="s">
        <v>13</v>
      </c>
      <c r="D4" s="11"/>
      <c r="E4" s="11"/>
      <c r="F4" s="11" t="s">
        <v>14</v>
      </c>
      <c r="G4" s="12" t="s">
        <v>15</v>
      </c>
      <c r="H4" s="11"/>
      <c r="I4" s="11"/>
      <c r="J4" s="11"/>
      <c r="K4" s="12" t="s">
        <v>16</v>
      </c>
      <c r="L4" s="13" t="s">
        <v>16</v>
      </c>
      <c r="M4" s="14" t="s">
        <v>17</v>
      </c>
      <c r="N4" s="11" t="s">
        <v>18</v>
      </c>
      <c r="O4" s="13" t="s">
        <v>19</v>
      </c>
      <c r="P4" s="114"/>
    </row>
    <row r="5" spans="1:16" s="49" customFormat="1" ht="10.5" customHeight="1">
      <c r="A5" s="15"/>
      <c r="C5" s="16" t="s">
        <v>20</v>
      </c>
      <c r="D5" s="17" t="s">
        <v>21</v>
      </c>
      <c r="E5" s="17" t="s">
        <v>22</v>
      </c>
      <c r="F5" s="17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7" t="s">
        <v>28</v>
      </c>
      <c r="L5" s="17" t="s">
        <v>29</v>
      </c>
      <c r="M5" s="19" t="s">
        <v>30</v>
      </c>
      <c r="N5" s="17" t="s">
        <v>31</v>
      </c>
      <c r="O5" s="17" t="s">
        <v>32</v>
      </c>
      <c r="P5" s="70"/>
    </row>
    <row r="6" spans="1:16" s="113" customFormat="1" ht="11.25" customHeight="1">
      <c r="A6" s="20"/>
      <c r="C6" s="123" t="s">
        <v>33</v>
      </c>
      <c r="D6" s="21" t="s">
        <v>33</v>
      </c>
      <c r="E6" s="21" t="s">
        <v>34</v>
      </c>
      <c r="F6" s="22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1" t="s">
        <v>38</v>
      </c>
      <c r="L6" s="21" t="s">
        <v>38</v>
      </c>
      <c r="M6" s="24" t="s">
        <v>37</v>
      </c>
      <c r="N6" s="21" t="s">
        <v>39</v>
      </c>
      <c r="O6" s="21" t="s">
        <v>40</v>
      </c>
      <c r="P6" s="114"/>
    </row>
    <row r="7" spans="1:16" s="49" customFormat="1" ht="13.5" customHeight="1" thickBot="1">
      <c r="A7" s="60"/>
      <c r="B7" s="73"/>
      <c r="C7" s="85" t="s">
        <v>224</v>
      </c>
      <c r="D7" s="86"/>
      <c r="E7" s="86"/>
      <c r="F7" s="88"/>
      <c r="G7" s="59"/>
      <c r="H7" s="87"/>
      <c r="I7" s="87"/>
      <c r="J7" s="85" t="s">
        <v>225</v>
      </c>
      <c r="K7" s="60"/>
      <c r="L7" s="60"/>
      <c r="M7" s="60"/>
      <c r="N7" s="60"/>
      <c r="O7" s="42"/>
      <c r="P7" s="70"/>
    </row>
    <row r="8" spans="1:16" s="49" customFormat="1" ht="12" customHeight="1">
      <c r="A8" s="50" t="s">
        <v>226</v>
      </c>
      <c r="C8" s="70"/>
      <c r="D8" s="2"/>
      <c r="E8" s="2"/>
      <c r="F8" s="26"/>
      <c r="H8" s="2"/>
      <c r="I8" s="2"/>
      <c r="K8" s="25"/>
      <c r="L8" s="2"/>
      <c r="M8" s="26"/>
      <c r="N8" s="2"/>
      <c r="O8" s="2"/>
      <c r="P8" s="70"/>
    </row>
    <row r="9" spans="1:16" s="124" customFormat="1" ht="11.25" customHeight="1">
      <c r="A9" s="2" t="s">
        <v>41</v>
      </c>
      <c r="B9" s="2"/>
      <c r="C9" s="62">
        <v>41820</v>
      </c>
      <c r="D9" s="30">
        <v>4770</v>
      </c>
      <c r="E9" s="30"/>
      <c r="F9" s="52"/>
      <c r="G9" s="30"/>
      <c r="H9" s="30"/>
      <c r="I9" s="30"/>
      <c r="J9" s="30"/>
      <c r="K9" s="62"/>
      <c r="L9" s="30"/>
      <c r="M9" s="52"/>
      <c r="N9" s="30"/>
      <c r="O9" s="30"/>
      <c r="P9" s="70"/>
    </row>
    <row r="10" spans="1:16" s="125" customFormat="1" ht="11.25" customHeight="1">
      <c r="A10" s="47" t="s">
        <v>42</v>
      </c>
      <c r="B10" s="51"/>
      <c r="C10" s="37">
        <v>5940</v>
      </c>
      <c r="D10" s="35">
        <v>21</v>
      </c>
      <c r="E10" s="35"/>
      <c r="F10" s="38">
        <v>969</v>
      </c>
      <c r="G10" s="35">
        <v>124</v>
      </c>
      <c r="H10" s="35">
        <v>21</v>
      </c>
      <c r="I10" s="35">
        <v>14</v>
      </c>
      <c r="J10" s="35">
        <v>21</v>
      </c>
      <c r="K10" s="37">
        <v>11</v>
      </c>
      <c r="L10" s="35">
        <v>150</v>
      </c>
      <c r="M10" s="38">
        <v>138</v>
      </c>
      <c r="N10" s="35"/>
      <c r="O10" s="35">
        <v>127</v>
      </c>
      <c r="P10" s="81"/>
    </row>
    <row r="11" spans="1:16" s="124" customFormat="1" ht="11.25" customHeight="1">
      <c r="A11" s="2" t="s">
        <v>43</v>
      </c>
      <c r="B11" s="2"/>
      <c r="C11" s="62"/>
      <c r="D11" s="30"/>
      <c r="E11" s="30"/>
      <c r="F11" s="29">
        <v>12860</v>
      </c>
      <c r="G11" s="28">
        <v>6950</v>
      </c>
      <c r="H11" s="28">
        <v>462</v>
      </c>
      <c r="I11" s="28">
        <v>354</v>
      </c>
      <c r="J11" s="28">
        <v>73</v>
      </c>
      <c r="K11" s="27">
        <v>3614</v>
      </c>
      <c r="L11" s="28">
        <v>4914</v>
      </c>
      <c r="M11" s="29">
        <f>SUM(M17,M19,M21,M23,M27,M29,M31)</f>
        <v>9153</v>
      </c>
      <c r="N11" s="28">
        <v>8378</v>
      </c>
      <c r="O11" s="28">
        <v>446</v>
      </c>
      <c r="P11" s="70"/>
    </row>
    <row r="12" spans="1:16" s="125" customFormat="1" ht="11.25" customHeight="1">
      <c r="A12" s="47" t="s">
        <v>44</v>
      </c>
      <c r="B12" s="47"/>
      <c r="C12" s="37">
        <v>-501</v>
      </c>
      <c r="D12" s="35" t="s">
        <v>111</v>
      </c>
      <c r="E12" s="35"/>
      <c r="F12" s="38" t="s">
        <v>125</v>
      </c>
      <c r="G12" s="35" t="s">
        <v>126</v>
      </c>
      <c r="H12" s="35" t="s">
        <v>127</v>
      </c>
      <c r="I12" s="35" t="s">
        <v>128</v>
      </c>
      <c r="J12" s="35" t="s">
        <v>129</v>
      </c>
      <c r="K12" s="37" t="s">
        <v>130</v>
      </c>
      <c r="L12" s="35" t="s">
        <v>131</v>
      </c>
      <c r="M12" s="38" t="s">
        <v>132</v>
      </c>
      <c r="N12" s="35"/>
      <c r="O12" s="35" t="s">
        <v>133</v>
      </c>
      <c r="P12" s="81"/>
    </row>
    <row r="13" spans="1:16" s="124" customFormat="1" ht="11.25" customHeight="1">
      <c r="A13" s="2" t="s">
        <v>54</v>
      </c>
      <c r="B13" s="49"/>
      <c r="C13" s="62">
        <v>-849</v>
      </c>
      <c r="D13" s="28"/>
      <c r="E13" s="28"/>
      <c r="F13" s="52">
        <v>13</v>
      </c>
      <c r="G13" s="30">
        <v>148</v>
      </c>
      <c r="H13" s="30" t="s">
        <v>134</v>
      </c>
      <c r="I13" s="30">
        <v>4</v>
      </c>
      <c r="J13" s="30">
        <v>1</v>
      </c>
      <c r="K13" s="62"/>
      <c r="L13" s="30">
        <v>13</v>
      </c>
      <c r="M13" s="52">
        <v>31</v>
      </c>
      <c r="N13" s="30"/>
      <c r="O13" s="30"/>
      <c r="P13" s="70"/>
    </row>
    <row r="14" spans="1:16" s="125" customFormat="1" ht="11.25" customHeight="1" thickBot="1">
      <c r="A14" s="65" t="s">
        <v>59</v>
      </c>
      <c r="B14" s="65"/>
      <c r="C14" s="66">
        <v>46410</v>
      </c>
      <c r="D14" s="67">
        <v>4790</v>
      </c>
      <c r="E14" s="67">
        <v>0</v>
      </c>
      <c r="F14" s="58">
        <v>13624</v>
      </c>
      <c r="G14" s="67">
        <v>2573</v>
      </c>
      <c r="H14" s="67">
        <v>73</v>
      </c>
      <c r="I14" s="67">
        <v>277</v>
      </c>
      <c r="J14" s="67">
        <v>50</v>
      </c>
      <c r="K14" s="66">
        <v>3542</v>
      </c>
      <c r="L14" s="67">
        <v>3871</v>
      </c>
      <c r="M14" s="58">
        <v>1275</v>
      </c>
      <c r="N14" s="67">
        <v>8378</v>
      </c>
      <c r="O14" s="58">
        <v>539</v>
      </c>
      <c r="P14" s="81"/>
    </row>
    <row r="15" spans="1:16" s="124" customFormat="1" ht="11.25" customHeight="1">
      <c r="A15" s="50" t="s">
        <v>227</v>
      </c>
      <c r="B15" s="2"/>
      <c r="C15" s="62"/>
      <c r="D15" s="30"/>
      <c r="E15" s="30"/>
      <c r="F15" s="52"/>
      <c r="G15" s="30"/>
      <c r="H15" s="30"/>
      <c r="I15" s="30"/>
      <c r="J15" s="64"/>
      <c r="K15" s="62"/>
      <c r="L15" s="30"/>
      <c r="M15" s="52"/>
      <c r="N15" s="30"/>
      <c r="O15" s="30"/>
      <c r="P15" s="70"/>
    </row>
    <row r="16" spans="1:16" s="125" customFormat="1" ht="11.25" customHeight="1">
      <c r="A16" s="47" t="s">
        <v>60</v>
      </c>
      <c r="B16" s="39" t="s">
        <v>61</v>
      </c>
      <c r="C16" s="37">
        <v>-16040</v>
      </c>
      <c r="D16" s="35"/>
      <c r="E16" s="35"/>
      <c r="F16" s="38"/>
      <c r="G16" s="35"/>
      <c r="H16" s="35"/>
      <c r="I16" s="35"/>
      <c r="J16" s="35"/>
      <c r="K16" s="37"/>
      <c r="L16" s="35"/>
      <c r="M16" s="38"/>
      <c r="N16" s="35"/>
      <c r="O16" s="35"/>
      <c r="P16" s="81"/>
    </row>
    <row r="17" spans="1:16" s="124" customFormat="1" ht="11.25" customHeight="1">
      <c r="A17" s="79" t="s">
        <v>62</v>
      </c>
      <c r="B17" s="26" t="s">
        <v>63</v>
      </c>
      <c r="C17" s="62"/>
      <c r="D17" s="30"/>
      <c r="E17" s="30"/>
      <c r="F17" s="52">
        <v>10000</v>
      </c>
      <c r="G17" s="30">
        <v>6950</v>
      </c>
      <c r="H17" s="30"/>
      <c r="I17" s="30"/>
      <c r="J17" s="30"/>
      <c r="K17" s="62"/>
      <c r="L17" s="30"/>
      <c r="M17" s="52"/>
      <c r="N17" s="30"/>
      <c r="O17" s="30"/>
      <c r="P17" s="70"/>
    </row>
    <row r="18" spans="1:16" s="125" customFormat="1" ht="11.25" customHeight="1">
      <c r="A18" s="47" t="s">
        <v>64</v>
      </c>
      <c r="B18" s="39" t="s">
        <v>61</v>
      </c>
      <c r="C18" s="37">
        <v>-1560</v>
      </c>
      <c r="D18" s="35"/>
      <c r="E18" s="35"/>
      <c r="F18" s="38"/>
      <c r="G18" s="35"/>
      <c r="H18" s="35"/>
      <c r="I18" s="35"/>
      <c r="J18" s="35"/>
      <c r="K18" s="37"/>
      <c r="L18" s="35"/>
      <c r="M18" s="38"/>
      <c r="N18" s="35"/>
      <c r="O18" s="35"/>
      <c r="P18" s="81"/>
    </row>
    <row r="19" spans="1:16" s="124" customFormat="1" ht="11.25" customHeight="1">
      <c r="A19" s="79" t="s">
        <v>66</v>
      </c>
      <c r="B19" s="26" t="s">
        <v>63</v>
      </c>
      <c r="C19" s="62"/>
      <c r="D19" s="30"/>
      <c r="E19" s="30"/>
      <c r="F19" s="52">
        <v>686</v>
      </c>
      <c r="G19" s="30"/>
      <c r="H19" s="30">
        <v>462</v>
      </c>
      <c r="I19" s="30"/>
      <c r="J19" s="30"/>
      <c r="K19" s="62"/>
      <c r="L19" s="30"/>
      <c r="M19" s="52"/>
      <c r="N19" s="30"/>
      <c r="O19" s="30"/>
      <c r="P19" s="70"/>
    </row>
    <row r="20" spans="1:16" s="125" customFormat="1" ht="11.25" customHeight="1">
      <c r="A20" s="47" t="s">
        <v>67</v>
      </c>
      <c r="B20" s="39" t="s">
        <v>61</v>
      </c>
      <c r="C20" s="37">
        <v>0</v>
      </c>
      <c r="D20" s="35"/>
      <c r="E20" s="35"/>
      <c r="F20" s="38" t="s">
        <v>135</v>
      </c>
      <c r="G20" s="35"/>
      <c r="H20" s="35"/>
      <c r="I20" s="35"/>
      <c r="J20" s="35"/>
      <c r="K20" s="37"/>
      <c r="L20" s="35"/>
      <c r="M20" s="38" t="s">
        <v>57</v>
      </c>
      <c r="N20" s="35"/>
      <c r="O20" s="35"/>
      <c r="P20" s="81"/>
    </row>
    <row r="21" spans="1:16" s="124" customFormat="1" ht="11.25" customHeight="1">
      <c r="A21" s="79" t="s">
        <v>69</v>
      </c>
      <c r="B21" s="26" t="s">
        <v>63</v>
      </c>
      <c r="C21" s="62"/>
      <c r="D21" s="30"/>
      <c r="E21" s="30"/>
      <c r="F21" s="52">
        <v>0</v>
      </c>
      <c r="G21" s="30"/>
      <c r="H21" s="30"/>
      <c r="I21" s="30">
        <v>354</v>
      </c>
      <c r="J21" s="30"/>
      <c r="K21" s="62"/>
      <c r="L21" s="30"/>
      <c r="M21" s="52"/>
      <c r="N21" s="30"/>
      <c r="O21" s="30"/>
      <c r="P21" s="70"/>
    </row>
    <row r="22" spans="1:16" s="125" customFormat="1" ht="11.25" customHeight="1">
      <c r="A22" s="47" t="s">
        <v>70</v>
      </c>
      <c r="B22" s="39" t="s">
        <v>61</v>
      </c>
      <c r="C22" s="37">
        <v>-10</v>
      </c>
      <c r="D22" s="35"/>
      <c r="E22" s="35"/>
      <c r="F22" s="38" t="s">
        <v>113</v>
      </c>
      <c r="G22" s="35"/>
      <c r="H22" s="35"/>
      <c r="I22" s="35"/>
      <c r="J22" s="35"/>
      <c r="K22" s="37"/>
      <c r="L22" s="35"/>
      <c r="M22" s="38"/>
      <c r="N22" s="35"/>
      <c r="O22" s="35"/>
      <c r="P22" s="81"/>
    </row>
    <row r="23" spans="1:16" s="124" customFormat="1" ht="11.25" customHeight="1">
      <c r="A23" s="79" t="s">
        <v>72</v>
      </c>
      <c r="B23" s="26" t="s">
        <v>63</v>
      </c>
      <c r="C23" s="62"/>
      <c r="D23" s="30"/>
      <c r="E23" s="30"/>
      <c r="F23" s="52">
        <v>0</v>
      </c>
      <c r="G23" s="30"/>
      <c r="H23" s="30"/>
      <c r="I23" s="30"/>
      <c r="J23" s="30">
        <v>73</v>
      </c>
      <c r="K23" s="62"/>
      <c r="L23" s="30"/>
      <c r="M23" s="52"/>
      <c r="N23" s="30"/>
      <c r="O23" s="30"/>
      <c r="P23" s="70"/>
    </row>
    <row r="24" spans="1:16" s="125" customFormat="1" ht="11.25" customHeight="1">
      <c r="A24" s="47" t="s">
        <v>73</v>
      </c>
      <c r="B24" s="39" t="s">
        <v>61</v>
      </c>
      <c r="C24" s="37">
        <v>-283</v>
      </c>
      <c r="D24" s="35"/>
      <c r="E24" s="35"/>
      <c r="F24" s="38">
        <v>-32</v>
      </c>
      <c r="G24" s="35">
        <v>-528</v>
      </c>
      <c r="H24" s="35">
        <v>-3</v>
      </c>
      <c r="I24" s="35">
        <v>-14</v>
      </c>
      <c r="J24" s="35">
        <v>-13</v>
      </c>
      <c r="K24" s="37"/>
      <c r="L24" s="35"/>
      <c r="M24" s="38"/>
      <c r="N24" s="35"/>
      <c r="O24" s="35"/>
      <c r="P24" s="81"/>
    </row>
    <row r="25" spans="1:16" s="124" customFormat="1" ht="11.25" customHeight="1">
      <c r="A25" s="79" t="s">
        <v>74</v>
      </c>
      <c r="B25" s="26" t="s">
        <v>63</v>
      </c>
      <c r="C25" s="62"/>
      <c r="D25" s="30"/>
      <c r="E25" s="30"/>
      <c r="F25" s="52"/>
      <c r="G25" s="30"/>
      <c r="H25" s="30"/>
      <c r="I25" s="30"/>
      <c r="J25" s="30"/>
      <c r="K25" s="62"/>
      <c r="L25" s="30"/>
      <c r="M25" s="52"/>
      <c r="N25" s="30"/>
      <c r="O25" s="30"/>
      <c r="P25" s="70"/>
    </row>
    <row r="26" spans="1:16" s="125" customFormat="1" ht="11.25" customHeight="1">
      <c r="A26" s="47" t="s">
        <v>75</v>
      </c>
      <c r="B26" s="39" t="s">
        <v>61</v>
      </c>
      <c r="C26" s="37">
        <v>-8570</v>
      </c>
      <c r="D26" s="35"/>
      <c r="E26" s="35"/>
      <c r="F26" s="38" t="s">
        <v>136</v>
      </c>
      <c r="G26" s="35"/>
      <c r="H26" s="35"/>
      <c r="I26" s="35"/>
      <c r="J26" s="35"/>
      <c r="K26" s="37"/>
      <c r="L26" s="35"/>
      <c r="M26" s="38"/>
      <c r="N26" s="35"/>
      <c r="O26" s="35" t="s">
        <v>137</v>
      </c>
      <c r="P26" s="81"/>
    </row>
    <row r="27" spans="1:16" s="124" customFormat="1" ht="11.25" customHeight="1">
      <c r="A27" s="79" t="s">
        <v>78</v>
      </c>
      <c r="B27" s="26" t="s">
        <v>63</v>
      </c>
      <c r="C27" s="62"/>
      <c r="D27" s="30"/>
      <c r="E27" s="30"/>
      <c r="F27" s="52">
        <v>328</v>
      </c>
      <c r="G27" s="30"/>
      <c r="H27" s="30"/>
      <c r="I27" s="30"/>
      <c r="J27" s="30"/>
      <c r="K27" s="62">
        <v>3614</v>
      </c>
      <c r="L27" s="30"/>
      <c r="M27" s="52"/>
      <c r="N27" s="30"/>
      <c r="O27" s="30"/>
      <c r="P27" s="70"/>
    </row>
    <row r="28" spans="1:16" s="125" customFormat="1" ht="11.25" customHeight="1">
      <c r="A28" s="47" t="s">
        <v>79</v>
      </c>
      <c r="B28" s="39" t="s">
        <v>61</v>
      </c>
      <c r="C28" s="37">
        <v>-20090</v>
      </c>
      <c r="D28" s="35"/>
      <c r="E28" s="35"/>
      <c r="F28" s="38" t="s">
        <v>138</v>
      </c>
      <c r="G28" s="35"/>
      <c r="H28" s="35"/>
      <c r="I28" s="35"/>
      <c r="J28" s="35"/>
      <c r="K28" s="37"/>
      <c r="L28" s="35"/>
      <c r="M28" s="38"/>
      <c r="N28" s="35"/>
      <c r="O28" s="35"/>
      <c r="P28" s="81"/>
    </row>
    <row r="29" spans="1:16" s="124" customFormat="1" ht="11.25" customHeight="1">
      <c r="A29" s="79" t="s">
        <v>80</v>
      </c>
      <c r="B29" s="26" t="s">
        <v>63</v>
      </c>
      <c r="C29" s="62"/>
      <c r="D29" s="30"/>
      <c r="E29" s="30"/>
      <c r="F29" s="52">
        <v>1846</v>
      </c>
      <c r="G29" s="30"/>
      <c r="H29" s="30"/>
      <c r="I29" s="30"/>
      <c r="J29" s="30"/>
      <c r="K29" s="62"/>
      <c r="L29" s="30">
        <v>4914</v>
      </c>
      <c r="M29" s="52"/>
      <c r="N29" s="30">
        <v>8378</v>
      </c>
      <c r="O29" s="30"/>
      <c r="P29" s="70"/>
    </row>
    <row r="30" spans="1:16" s="125" customFormat="1" ht="11.25" customHeight="1">
      <c r="A30" s="47" t="s">
        <v>81</v>
      </c>
      <c r="B30" s="39" t="s">
        <v>61</v>
      </c>
      <c r="C30" s="37"/>
      <c r="D30" s="35"/>
      <c r="E30" s="35"/>
      <c r="F30" s="34"/>
      <c r="G30" s="35"/>
      <c r="H30" s="35"/>
      <c r="I30" s="35"/>
      <c r="J30" s="35"/>
      <c r="K30" s="37" t="s">
        <v>139</v>
      </c>
      <c r="L30" s="35" t="s">
        <v>140</v>
      </c>
      <c r="M30" s="38" t="s">
        <v>103</v>
      </c>
      <c r="N30" s="35"/>
      <c r="O30" s="35" t="s">
        <v>141</v>
      </c>
      <c r="P30" s="81"/>
    </row>
    <row r="31" spans="1:16" s="124" customFormat="1" ht="11.25" customHeight="1">
      <c r="A31" s="79" t="s">
        <v>86</v>
      </c>
      <c r="B31" s="26" t="s">
        <v>63</v>
      </c>
      <c r="C31" s="62"/>
      <c r="D31" s="30"/>
      <c r="E31" s="30"/>
      <c r="F31" s="52"/>
      <c r="G31" s="30"/>
      <c r="H31" s="30"/>
      <c r="I31" s="30"/>
      <c r="J31" s="30"/>
      <c r="K31" s="62"/>
      <c r="L31" s="28"/>
      <c r="M31" s="52">
        <v>9153</v>
      </c>
      <c r="N31" s="28"/>
      <c r="O31" s="30"/>
      <c r="P31" s="70"/>
    </row>
    <row r="32" spans="1:16" s="125" customFormat="1" ht="11.25" customHeight="1" thickBot="1">
      <c r="A32" s="65" t="s">
        <v>87</v>
      </c>
      <c r="B32" s="54"/>
      <c r="C32" s="55">
        <v>-46553</v>
      </c>
      <c r="D32" s="56"/>
      <c r="E32" s="56">
        <v>0</v>
      </c>
      <c r="F32" s="57">
        <v>-7552</v>
      </c>
      <c r="G32" s="56">
        <v>-528</v>
      </c>
      <c r="H32" s="56">
        <v>-3</v>
      </c>
      <c r="I32" s="56">
        <v>-14</v>
      </c>
      <c r="J32" s="56">
        <v>-13</v>
      </c>
      <c r="K32" s="55">
        <v>-3532</v>
      </c>
      <c r="L32" s="56">
        <v>-3765</v>
      </c>
      <c r="M32" s="57">
        <v>-69</v>
      </c>
      <c r="N32" s="56"/>
      <c r="O32" s="58">
        <v>-451</v>
      </c>
      <c r="P32" s="81"/>
    </row>
    <row r="33" spans="1:16" s="49" customFormat="1" ht="10.5" customHeight="1">
      <c r="A33" s="50" t="s">
        <v>88</v>
      </c>
      <c r="B33" s="2"/>
      <c r="C33" s="27"/>
      <c r="D33" s="28"/>
      <c r="E33" s="28"/>
      <c r="F33" s="29"/>
      <c r="G33" s="28"/>
      <c r="H33" s="28"/>
      <c r="I33" s="28"/>
      <c r="J33" s="28"/>
      <c r="K33" s="27"/>
      <c r="L33" s="28"/>
      <c r="M33" s="29"/>
      <c r="N33" s="28"/>
      <c r="O33" s="30"/>
      <c r="P33" s="70"/>
    </row>
    <row r="34" spans="1:16" s="125" customFormat="1" ht="11.25" customHeight="1">
      <c r="A34" s="51" t="s">
        <v>89</v>
      </c>
      <c r="B34" s="47" t="s">
        <v>61</v>
      </c>
      <c r="C34" s="37">
        <v>-164</v>
      </c>
      <c r="D34" s="35"/>
      <c r="E34" s="35"/>
      <c r="F34" s="38">
        <v>-17</v>
      </c>
      <c r="G34" s="35">
        <v>-1881</v>
      </c>
      <c r="H34" s="35">
        <v>-70</v>
      </c>
      <c r="I34" s="35">
        <v>-263</v>
      </c>
      <c r="J34" s="35">
        <v>-37</v>
      </c>
      <c r="K34" s="37">
        <v>-10</v>
      </c>
      <c r="L34" s="33">
        <v>-106</v>
      </c>
      <c r="M34" s="38">
        <v>-1131</v>
      </c>
      <c r="N34" s="33">
        <v>-5</v>
      </c>
      <c r="O34" s="35">
        <v>-76</v>
      </c>
      <c r="P34" s="81"/>
    </row>
    <row r="35" spans="1:16" s="124" customFormat="1" ht="11.25" customHeight="1">
      <c r="A35" s="49" t="s">
        <v>91</v>
      </c>
      <c r="B35" s="48" t="s">
        <v>92</v>
      </c>
      <c r="C35" s="62"/>
      <c r="D35" s="30">
        <v>-21</v>
      </c>
      <c r="E35" s="30"/>
      <c r="F35" s="52">
        <v>-5907</v>
      </c>
      <c r="G35" s="30"/>
      <c r="H35" s="30"/>
      <c r="I35" s="30"/>
      <c r="J35" s="30"/>
      <c r="K35" s="62"/>
      <c r="L35" s="28"/>
      <c r="M35" s="52"/>
      <c r="N35" s="28">
        <v>-7979</v>
      </c>
      <c r="O35" s="30"/>
      <c r="P35" s="70"/>
    </row>
    <row r="36" spans="1:16" s="125" customFormat="1" ht="11.25" customHeight="1">
      <c r="A36" s="51" t="s">
        <v>93</v>
      </c>
      <c r="B36" s="39" t="s">
        <v>92</v>
      </c>
      <c r="C36" s="37"/>
      <c r="D36" s="35">
        <v>-4690</v>
      </c>
      <c r="E36" s="35"/>
      <c r="F36" s="38"/>
      <c r="G36" s="35"/>
      <c r="H36" s="35"/>
      <c r="I36" s="35"/>
      <c r="J36" s="35"/>
      <c r="K36" s="37"/>
      <c r="L36" s="33"/>
      <c r="M36" s="38"/>
      <c r="N36" s="33"/>
      <c r="O36" s="35"/>
      <c r="P36" s="81"/>
    </row>
    <row r="37" spans="1:16" s="124" customFormat="1" ht="11.25" customHeight="1" thickBot="1">
      <c r="A37" s="59" t="s">
        <v>94</v>
      </c>
      <c r="B37" s="60"/>
      <c r="C37" s="63">
        <v>-164</v>
      </c>
      <c r="D37" s="46">
        <v>-4711</v>
      </c>
      <c r="E37" s="46">
        <v>0</v>
      </c>
      <c r="F37" s="61">
        <f>SUM(F34:F36)</f>
        <v>-5924</v>
      </c>
      <c r="G37" s="46">
        <v>-1881</v>
      </c>
      <c r="H37" s="46">
        <v>-70</v>
      </c>
      <c r="I37" s="46">
        <v>-263</v>
      </c>
      <c r="J37" s="46">
        <v>-37</v>
      </c>
      <c r="K37" s="63">
        <v>-10</v>
      </c>
      <c r="L37" s="44">
        <v>-106</v>
      </c>
      <c r="M37" s="61">
        <v>-1131</v>
      </c>
      <c r="N37" s="44">
        <v>-7984</v>
      </c>
      <c r="O37" s="61">
        <v>-76</v>
      </c>
      <c r="P37" s="70"/>
    </row>
    <row r="38" spans="1:16" s="124" customFormat="1" ht="11.25" customHeight="1">
      <c r="A38" s="49" t="s">
        <v>95</v>
      </c>
      <c r="B38" s="2"/>
      <c r="C38" s="62">
        <v>-307</v>
      </c>
      <c r="D38" s="30">
        <v>79</v>
      </c>
      <c r="E38" s="30">
        <v>0</v>
      </c>
      <c r="F38" s="52">
        <f>SUM(F14+F32+F37)</f>
        <v>148</v>
      </c>
      <c r="G38" s="30">
        <v>164</v>
      </c>
      <c r="H38" s="30">
        <v>0</v>
      </c>
      <c r="I38" s="30">
        <v>0</v>
      </c>
      <c r="J38" s="30">
        <v>0</v>
      </c>
      <c r="K38" s="62">
        <v>0</v>
      </c>
      <c r="L38" s="28">
        <v>0</v>
      </c>
      <c r="M38" s="52">
        <v>75</v>
      </c>
      <c r="N38" s="28">
        <v>394</v>
      </c>
      <c r="O38" s="30">
        <v>-12</v>
      </c>
      <c r="P38" s="70"/>
    </row>
    <row r="39" s="115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A1">
      <selection activeCell="O40" sqref="O40"/>
    </sheetView>
  </sheetViews>
  <sheetFormatPr defaultColWidth="9.140625" defaultRowHeight="12.75"/>
  <cols>
    <col min="1" max="1" width="23.7109375" style="0" customWidth="1"/>
    <col min="2" max="2" width="26.28125" style="0" customWidth="1"/>
  </cols>
  <sheetData>
    <row r="1" spans="1:15" s="4" customFormat="1" ht="13.5" customHeight="1">
      <c r="A1" s="1" t="s">
        <v>161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" s="7" customFormat="1" ht="13.5" customHeight="1">
      <c r="A2" s="5" t="s">
        <v>162</v>
      </c>
      <c r="B2" s="6"/>
    </row>
    <row r="3" spans="3:16" s="49" customFormat="1" ht="12" customHeight="1">
      <c r="C3" s="8" t="s">
        <v>0</v>
      </c>
      <c r="D3" s="9" t="s">
        <v>1</v>
      </c>
      <c r="E3" s="9" t="s">
        <v>2</v>
      </c>
      <c r="F3" s="9" t="s">
        <v>3</v>
      </c>
      <c r="G3" s="8" t="s">
        <v>4</v>
      </c>
      <c r="H3" s="9" t="s">
        <v>5</v>
      </c>
      <c r="I3" s="9" t="s">
        <v>6</v>
      </c>
      <c r="J3" s="10" t="s">
        <v>7</v>
      </c>
      <c r="K3" s="8" t="s">
        <v>8</v>
      </c>
      <c r="L3" s="9" t="s">
        <v>9</v>
      </c>
      <c r="M3" s="10" t="s">
        <v>10</v>
      </c>
      <c r="N3" s="9" t="s">
        <v>11</v>
      </c>
      <c r="O3" s="9" t="s">
        <v>12</v>
      </c>
      <c r="P3" s="70"/>
    </row>
    <row r="4" spans="3:16" s="113" customFormat="1" ht="10.5" customHeight="1">
      <c r="C4" s="69" t="s">
        <v>13</v>
      </c>
      <c r="D4" s="11"/>
      <c r="E4" s="11"/>
      <c r="F4" s="11" t="s">
        <v>14</v>
      </c>
      <c r="G4" s="12" t="s">
        <v>15</v>
      </c>
      <c r="H4" s="11"/>
      <c r="I4" s="11"/>
      <c r="J4" s="11"/>
      <c r="K4" s="12" t="s">
        <v>16</v>
      </c>
      <c r="L4" s="13" t="s">
        <v>16</v>
      </c>
      <c r="M4" s="14" t="s">
        <v>17</v>
      </c>
      <c r="N4" s="11" t="s">
        <v>18</v>
      </c>
      <c r="O4" s="13" t="s">
        <v>19</v>
      </c>
      <c r="P4" s="114"/>
    </row>
    <row r="5" spans="1:16" s="49" customFormat="1" ht="10.5" customHeight="1">
      <c r="A5" s="15"/>
      <c r="C5" s="16" t="s">
        <v>20</v>
      </c>
      <c r="D5" s="17" t="s">
        <v>21</v>
      </c>
      <c r="E5" s="17" t="s">
        <v>22</v>
      </c>
      <c r="F5" s="17" t="s">
        <v>23</v>
      </c>
      <c r="G5" s="16" t="s">
        <v>24</v>
      </c>
      <c r="H5" s="18" t="s">
        <v>25</v>
      </c>
      <c r="I5" s="17" t="s">
        <v>26</v>
      </c>
      <c r="J5" s="17" t="s">
        <v>27</v>
      </c>
      <c r="K5" s="17" t="s">
        <v>28</v>
      </c>
      <c r="L5" s="17" t="s">
        <v>29</v>
      </c>
      <c r="M5" s="19" t="s">
        <v>30</v>
      </c>
      <c r="N5" s="17" t="s">
        <v>31</v>
      </c>
      <c r="O5" s="17" t="s">
        <v>32</v>
      </c>
      <c r="P5" s="70"/>
    </row>
    <row r="6" spans="1:16" s="113" customFormat="1" ht="11.25" customHeight="1">
      <c r="A6" s="20"/>
      <c r="C6" s="123" t="s">
        <v>33</v>
      </c>
      <c r="D6" s="21" t="s">
        <v>33</v>
      </c>
      <c r="E6" s="21" t="s">
        <v>34</v>
      </c>
      <c r="F6" s="22" t="s">
        <v>35</v>
      </c>
      <c r="G6" s="23" t="s">
        <v>33</v>
      </c>
      <c r="H6" s="21" t="s">
        <v>36</v>
      </c>
      <c r="I6" s="21" t="s">
        <v>37</v>
      </c>
      <c r="J6" s="21" t="s">
        <v>37</v>
      </c>
      <c r="K6" s="21" t="s">
        <v>38</v>
      </c>
      <c r="L6" s="21" t="s">
        <v>38</v>
      </c>
      <c r="M6" s="24" t="s">
        <v>37</v>
      </c>
      <c r="N6" s="21" t="s">
        <v>39</v>
      </c>
      <c r="O6" s="21" t="s">
        <v>40</v>
      </c>
      <c r="P6" s="114"/>
    </row>
    <row r="7" spans="1:16" s="49" customFormat="1" ht="13.5" customHeight="1" thickBot="1">
      <c r="A7" s="60"/>
      <c r="B7" s="73"/>
      <c r="C7" s="85" t="s">
        <v>224</v>
      </c>
      <c r="D7" s="86"/>
      <c r="E7" s="86"/>
      <c r="F7" s="86"/>
      <c r="G7" s="59"/>
      <c r="H7" s="87"/>
      <c r="I7" s="87"/>
      <c r="J7" s="85" t="s">
        <v>225</v>
      </c>
      <c r="K7" s="60"/>
      <c r="L7" s="60"/>
      <c r="M7" s="60"/>
      <c r="N7" s="60"/>
      <c r="O7" s="42"/>
      <c r="P7" s="70"/>
    </row>
    <row r="8" spans="1:16" s="49" customFormat="1" ht="12" customHeight="1">
      <c r="A8" s="50" t="s">
        <v>226</v>
      </c>
      <c r="C8" s="70"/>
      <c r="D8" s="2"/>
      <c r="E8" s="2"/>
      <c r="F8" s="2"/>
      <c r="G8" s="70"/>
      <c r="H8" s="2"/>
      <c r="I8" s="2"/>
      <c r="K8" s="25"/>
      <c r="L8" s="2"/>
      <c r="M8" s="26"/>
      <c r="N8" s="2"/>
      <c r="O8" s="2"/>
      <c r="P8" s="70"/>
    </row>
    <row r="9" spans="1:16" s="124" customFormat="1" ht="11.25" customHeight="1">
      <c r="A9" s="2" t="s">
        <v>41</v>
      </c>
      <c r="B9" s="2"/>
      <c r="C9" s="62">
        <v>42900</v>
      </c>
      <c r="D9" s="30">
        <v>4800</v>
      </c>
      <c r="E9" s="30"/>
      <c r="F9" s="30"/>
      <c r="G9" s="62"/>
      <c r="H9" s="30"/>
      <c r="I9" s="30"/>
      <c r="J9" s="30"/>
      <c r="K9" s="62"/>
      <c r="L9" s="30"/>
      <c r="M9" s="52"/>
      <c r="N9" s="30"/>
      <c r="O9" s="30"/>
      <c r="P9" s="70"/>
    </row>
    <row r="10" spans="1:16" s="125" customFormat="1" ht="11.25" customHeight="1">
      <c r="A10" s="47" t="s">
        <v>42</v>
      </c>
      <c r="B10" s="51"/>
      <c r="C10" s="37">
        <v>6280</v>
      </c>
      <c r="D10" s="35">
        <v>34</v>
      </c>
      <c r="E10" s="35"/>
      <c r="F10" s="35">
        <v>657</v>
      </c>
      <c r="G10" s="37">
        <v>165</v>
      </c>
      <c r="H10" s="35">
        <v>21</v>
      </c>
      <c r="I10" s="35">
        <v>13</v>
      </c>
      <c r="J10" s="35">
        <v>23</v>
      </c>
      <c r="K10" s="37">
        <v>12</v>
      </c>
      <c r="L10" s="35">
        <v>48</v>
      </c>
      <c r="M10" s="38">
        <v>166</v>
      </c>
      <c r="N10" s="35"/>
      <c r="O10" s="35">
        <v>115</v>
      </c>
      <c r="P10" s="81"/>
    </row>
    <row r="11" spans="1:16" s="124" customFormat="1" ht="11.25" customHeight="1">
      <c r="A11" s="2" t="s">
        <v>43</v>
      </c>
      <c r="B11" s="2"/>
      <c r="C11" s="62"/>
      <c r="D11" s="30"/>
      <c r="E11" s="30"/>
      <c r="F11" s="28">
        <v>15122</v>
      </c>
      <c r="G11" s="27">
        <v>8370</v>
      </c>
      <c r="H11" s="28">
        <v>621</v>
      </c>
      <c r="I11" s="28">
        <v>439</v>
      </c>
      <c r="J11" s="28">
        <v>85</v>
      </c>
      <c r="K11" s="27">
        <v>3873</v>
      </c>
      <c r="L11" s="28">
        <v>5465</v>
      </c>
      <c r="M11" s="29">
        <v>9990</v>
      </c>
      <c r="N11" s="28">
        <v>9506</v>
      </c>
      <c r="O11" s="28">
        <v>456</v>
      </c>
      <c r="P11" s="70"/>
    </row>
    <row r="12" spans="1:16" s="125" customFormat="1" ht="11.25" customHeight="1">
      <c r="A12" s="47" t="s">
        <v>44</v>
      </c>
      <c r="B12" s="47"/>
      <c r="C12" s="37">
        <v>-1001</v>
      </c>
      <c r="D12" s="35" t="s">
        <v>111</v>
      </c>
      <c r="E12" s="35"/>
      <c r="F12" s="35" t="s">
        <v>144</v>
      </c>
      <c r="G12" s="37" t="s">
        <v>145</v>
      </c>
      <c r="H12" s="35" t="s">
        <v>146</v>
      </c>
      <c r="I12" s="35" t="s">
        <v>147</v>
      </c>
      <c r="J12" s="35" t="s">
        <v>148</v>
      </c>
      <c r="K12" s="37" t="s">
        <v>130</v>
      </c>
      <c r="L12" s="35" t="s">
        <v>149</v>
      </c>
      <c r="M12" s="38" t="s">
        <v>150</v>
      </c>
      <c r="N12" s="35"/>
      <c r="O12" s="35" t="s">
        <v>151</v>
      </c>
      <c r="P12" s="81"/>
    </row>
    <row r="13" spans="1:16" s="124" customFormat="1" ht="11.25" customHeight="1">
      <c r="A13" s="2" t="s">
        <v>54</v>
      </c>
      <c r="B13" s="49"/>
      <c r="C13" s="62">
        <v>3032</v>
      </c>
      <c r="D13" s="28"/>
      <c r="E13" s="28"/>
      <c r="F13" s="30" t="s">
        <v>152</v>
      </c>
      <c r="G13" s="62">
        <v>69</v>
      </c>
      <c r="H13" s="30">
        <v>5</v>
      </c>
      <c r="I13" s="30" t="s">
        <v>55</v>
      </c>
      <c r="J13" s="30">
        <v>0</v>
      </c>
      <c r="K13" s="62"/>
      <c r="L13" s="30" t="s">
        <v>55</v>
      </c>
      <c r="M13" s="52">
        <v>8</v>
      </c>
      <c r="N13" s="30"/>
      <c r="O13" s="30"/>
      <c r="P13" s="70"/>
    </row>
    <row r="14" spans="1:16" s="125" customFormat="1" ht="11.25" customHeight="1" thickBot="1">
      <c r="A14" s="65" t="s">
        <v>59</v>
      </c>
      <c r="B14" s="65"/>
      <c r="C14" s="66">
        <v>51211</v>
      </c>
      <c r="D14" s="67">
        <v>4833</v>
      </c>
      <c r="E14" s="67">
        <v>0</v>
      </c>
      <c r="F14" s="67">
        <v>15471</v>
      </c>
      <c r="G14" s="66">
        <v>2388</v>
      </c>
      <c r="H14" s="67">
        <v>65</v>
      </c>
      <c r="I14" s="67">
        <v>254</v>
      </c>
      <c r="J14" s="67">
        <v>55</v>
      </c>
      <c r="K14" s="66">
        <v>3802</v>
      </c>
      <c r="L14" s="67">
        <v>4138</v>
      </c>
      <c r="M14" s="58">
        <v>1343</v>
      </c>
      <c r="N14" s="67">
        <v>9506</v>
      </c>
      <c r="O14" s="58">
        <v>541</v>
      </c>
      <c r="P14" s="81"/>
    </row>
    <row r="15" spans="1:16" s="124" customFormat="1" ht="11.25" customHeight="1">
      <c r="A15" s="50" t="s">
        <v>227</v>
      </c>
      <c r="B15" s="2"/>
      <c r="C15" s="27"/>
      <c r="D15" s="30"/>
      <c r="E15" s="30"/>
      <c r="F15" s="30"/>
      <c r="G15" s="62"/>
      <c r="H15" s="30"/>
      <c r="I15" s="30"/>
      <c r="J15" s="64"/>
      <c r="K15" s="62"/>
      <c r="L15" s="30"/>
      <c r="M15" s="52"/>
      <c r="N15" s="30"/>
      <c r="O15" s="30"/>
      <c r="P15" s="70"/>
    </row>
    <row r="16" spans="1:16" s="125" customFormat="1" ht="11.25" customHeight="1">
      <c r="A16" s="47" t="s">
        <v>60</v>
      </c>
      <c r="B16" s="51" t="s">
        <v>61</v>
      </c>
      <c r="C16" s="37">
        <v>-18830</v>
      </c>
      <c r="D16" s="35"/>
      <c r="E16" s="35"/>
      <c r="F16" s="35"/>
      <c r="G16" s="37"/>
      <c r="H16" s="35"/>
      <c r="I16" s="35"/>
      <c r="J16" s="35"/>
      <c r="K16" s="37"/>
      <c r="L16" s="35"/>
      <c r="M16" s="38"/>
      <c r="N16" s="35"/>
      <c r="O16" s="35"/>
      <c r="P16" s="81"/>
    </row>
    <row r="17" spans="1:16" s="124" customFormat="1" ht="11.25" customHeight="1">
      <c r="A17" s="79" t="s">
        <v>62</v>
      </c>
      <c r="B17" s="2" t="s">
        <v>63</v>
      </c>
      <c r="C17" s="62"/>
      <c r="D17" s="30"/>
      <c r="E17" s="30"/>
      <c r="F17" s="30">
        <v>11498</v>
      </c>
      <c r="G17" s="62">
        <v>8370</v>
      </c>
      <c r="H17" s="30"/>
      <c r="I17" s="30"/>
      <c r="J17" s="30"/>
      <c r="K17" s="62"/>
      <c r="L17" s="30"/>
      <c r="M17" s="52"/>
      <c r="N17" s="30"/>
      <c r="O17" s="30"/>
      <c r="P17" s="70"/>
    </row>
    <row r="18" spans="1:16" s="125" customFormat="1" ht="11.25" customHeight="1">
      <c r="A18" s="47" t="s">
        <v>64</v>
      </c>
      <c r="B18" s="51" t="s">
        <v>61</v>
      </c>
      <c r="C18" s="37" t="s">
        <v>153</v>
      </c>
      <c r="D18" s="35"/>
      <c r="E18" s="35"/>
      <c r="F18" s="35"/>
      <c r="G18" s="37"/>
      <c r="H18" s="35"/>
      <c r="I18" s="35"/>
      <c r="J18" s="35"/>
      <c r="K18" s="37"/>
      <c r="L18" s="35"/>
      <c r="M18" s="38"/>
      <c r="N18" s="35"/>
      <c r="O18" s="35"/>
      <c r="P18" s="81"/>
    </row>
    <row r="19" spans="1:16" s="124" customFormat="1" ht="11.25" customHeight="1">
      <c r="A19" s="79" t="s">
        <v>66</v>
      </c>
      <c r="B19" s="2" t="s">
        <v>63</v>
      </c>
      <c r="C19" s="62"/>
      <c r="D19" s="30"/>
      <c r="E19" s="30"/>
      <c r="F19" s="30">
        <v>887</v>
      </c>
      <c r="G19" s="62"/>
      <c r="H19" s="30">
        <v>621</v>
      </c>
      <c r="I19" s="30"/>
      <c r="J19" s="30"/>
      <c r="K19" s="62"/>
      <c r="L19" s="30"/>
      <c r="M19" s="52"/>
      <c r="N19" s="30"/>
      <c r="O19" s="30"/>
      <c r="P19" s="70"/>
    </row>
    <row r="20" spans="1:16" s="125" customFormat="1" ht="11.25" customHeight="1">
      <c r="A20" s="47" t="s">
        <v>67</v>
      </c>
      <c r="B20" s="51" t="s">
        <v>61</v>
      </c>
      <c r="C20" s="37">
        <v>0</v>
      </c>
      <c r="D20" s="35"/>
      <c r="E20" s="35"/>
      <c r="F20" s="35" t="s">
        <v>154</v>
      </c>
      <c r="G20" s="37"/>
      <c r="H20" s="35"/>
      <c r="I20" s="35"/>
      <c r="J20" s="35"/>
      <c r="K20" s="37"/>
      <c r="L20" s="35"/>
      <c r="M20" s="38" t="s">
        <v>57</v>
      </c>
      <c r="N20" s="35"/>
      <c r="O20" s="35"/>
      <c r="P20" s="81"/>
    </row>
    <row r="21" spans="1:16" s="124" customFormat="1" ht="11.25" customHeight="1">
      <c r="A21" s="79" t="s">
        <v>69</v>
      </c>
      <c r="B21" s="2" t="s">
        <v>63</v>
      </c>
      <c r="C21" s="62"/>
      <c r="D21" s="30"/>
      <c r="E21" s="30"/>
      <c r="F21" s="30">
        <v>0</v>
      </c>
      <c r="G21" s="62"/>
      <c r="H21" s="30"/>
      <c r="I21" s="30">
        <v>439</v>
      </c>
      <c r="J21" s="30"/>
      <c r="K21" s="62"/>
      <c r="L21" s="30"/>
      <c r="M21" s="52"/>
      <c r="N21" s="30"/>
      <c r="O21" s="30"/>
      <c r="P21" s="70"/>
    </row>
    <row r="22" spans="1:16" s="125" customFormat="1" ht="11.25" customHeight="1">
      <c r="A22" s="47" t="s">
        <v>70</v>
      </c>
      <c r="B22" s="51" t="s">
        <v>61</v>
      </c>
      <c r="C22" s="37">
        <v>0</v>
      </c>
      <c r="D22" s="35"/>
      <c r="E22" s="35"/>
      <c r="F22" s="35" t="s">
        <v>98</v>
      </c>
      <c r="G22" s="37"/>
      <c r="H22" s="35"/>
      <c r="I22" s="35"/>
      <c r="J22" s="35"/>
      <c r="K22" s="37"/>
      <c r="L22" s="35"/>
      <c r="M22" s="38"/>
      <c r="N22" s="35"/>
      <c r="O22" s="35"/>
      <c r="P22" s="81"/>
    </row>
    <row r="23" spans="1:16" s="124" customFormat="1" ht="11.25" customHeight="1">
      <c r="A23" s="79" t="s">
        <v>72</v>
      </c>
      <c r="B23" s="2" t="s">
        <v>63</v>
      </c>
      <c r="C23" s="62"/>
      <c r="D23" s="30"/>
      <c r="E23" s="30"/>
      <c r="F23" s="30">
        <v>0</v>
      </c>
      <c r="G23" s="62"/>
      <c r="H23" s="30"/>
      <c r="I23" s="30"/>
      <c r="J23" s="30">
        <v>85</v>
      </c>
      <c r="K23" s="62"/>
      <c r="L23" s="30"/>
      <c r="M23" s="52"/>
      <c r="N23" s="30"/>
      <c r="O23" s="30"/>
      <c r="P23" s="70"/>
    </row>
    <row r="24" spans="1:16" s="125" customFormat="1" ht="11.25" customHeight="1">
      <c r="A24" s="47" t="s">
        <v>73</v>
      </c>
      <c r="B24" s="51" t="s">
        <v>61</v>
      </c>
      <c r="C24" s="37">
        <v>-360</v>
      </c>
      <c r="D24" s="35"/>
      <c r="E24" s="35"/>
      <c r="F24" s="35">
        <v>-41</v>
      </c>
      <c r="G24" s="37">
        <v>-567</v>
      </c>
      <c r="H24" s="35">
        <v>-9</v>
      </c>
      <c r="I24" s="35">
        <v>-16</v>
      </c>
      <c r="J24" s="35">
        <v>-8</v>
      </c>
      <c r="K24" s="37"/>
      <c r="L24" s="35"/>
      <c r="M24" s="38"/>
      <c r="N24" s="35"/>
      <c r="O24" s="35"/>
      <c r="P24" s="81"/>
    </row>
    <row r="25" spans="1:16" s="124" customFormat="1" ht="11.25" customHeight="1">
      <c r="A25" s="79" t="s">
        <v>74</v>
      </c>
      <c r="B25" s="2" t="s">
        <v>63</v>
      </c>
      <c r="C25" s="62"/>
      <c r="D25" s="30"/>
      <c r="E25" s="30"/>
      <c r="F25" s="30"/>
      <c r="G25" s="62"/>
      <c r="H25" s="30"/>
      <c r="I25" s="30"/>
      <c r="J25" s="30"/>
      <c r="K25" s="62"/>
      <c r="L25" s="30"/>
      <c r="M25" s="52"/>
      <c r="N25" s="30"/>
      <c r="O25" s="30"/>
      <c r="P25" s="70"/>
    </row>
    <row r="26" spans="1:16" s="125" customFormat="1" ht="11.25" customHeight="1">
      <c r="A26" s="47" t="s">
        <v>75</v>
      </c>
      <c r="B26" s="51" t="s">
        <v>61</v>
      </c>
      <c r="C26" s="37">
        <v>-8960</v>
      </c>
      <c r="D26" s="35"/>
      <c r="E26" s="35"/>
      <c r="F26" s="35" t="s">
        <v>155</v>
      </c>
      <c r="G26" s="37"/>
      <c r="H26" s="35"/>
      <c r="I26" s="35"/>
      <c r="J26" s="35"/>
      <c r="K26" s="37"/>
      <c r="L26" s="35"/>
      <c r="M26" s="38"/>
      <c r="N26" s="35"/>
      <c r="O26" s="35" t="s">
        <v>156</v>
      </c>
      <c r="P26" s="81"/>
    </row>
    <row r="27" spans="1:16" s="124" customFormat="1" ht="11.25" customHeight="1">
      <c r="A27" s="79" t="s">
        <v>78</v>
      </c>
      <c r="B27" s="2" t="s">
        <v>63</v>
      </c>
      <c r="C27" s="62"/>
      <c r="D27" s="30"/>
      <c r="E27" s="30"/>
      <c r="F27" s="30">
        <v>545</v>
      </c>
      <c r="G27" s="62"/>
      <c r="H27" s="30"/>
      <c r="I27" s="30"/>
      <c r="J27" s="30"/>
      <c r="K27" s="62">
        <v>3873</v>
      </c>
      <c r="L27" s="30"/>
      <c r="M27" s="52"/>
      <c r="N27" s="30"/>
      <c r="O27" s="30"/>
      <c r="P27" s="70"/>
    </row>
    <row r="28" spans="1:16" s="125" customFormat="1" ht="11.25" customHeight="1">
      <c r="A28" s="47" t="s">
        <v>79</v>
      </c>
      <c r="B28" s="51" t="s">
        <v>61</v>
      </c>
      <c r="C28" s="37">
        <v>-22030</v>
      </c>
      <c r="D28" s="35"/>
      <c r="E28" s="35"/>
      <c r="F28" s="35" t="s">
        <v>157</v>
      </c>
      <c r="G28" s="37"/>
      <c r="H28" s="35"/>
      <c r="I28" s="35"/>
      <c r="J28" s="35"/>
      <c r="K28" s="37"/>
      <c r="L28" s="35"/>
      <c r="M28" s="38"/>
      <c r="N28" s="35"/>
      <c r="O28" s="35"/>
      <c r="P28" s="81"/>
    </row>
    <row r="29" spans="1:16" s="124" customFormat="1" ht="11.25" customHeight="1">
      <c r="A29" s="79" t="s">
        <v>80</v>
      </c>
      <c r="B29" s="2" t="s">
        <v>63</v>
      </c>
      <c r="C29" s="62"/>
      <c r="D29" s="30"/>
      <c r="E29" s="30"/>
      <c r="F29" s="30">
        <v>2192</v>
      </c>
      <c r="G29" s="62"/>
      <c r="H29" s="30"/>
      <c r="I29" s="30"/>
      <c r="J29" s="30"/>
      <c r="K29" s="62"/>
      <c r="L29" s="30">
        <v>5465</v>
      </c>
      <c r="M29" s="52"/>
      <c r="N29" s="30">
        <v>9506</v>
      </c>
      <c r="O29" s="30"/>
      <c r="P29" s="70"/>
    </row>
    <row r="30" spans="1:16" s="125" customFormat="1" ht="11.25" customHeight="1">
      <c r="A30" s="47" t="s">
        <v>81</v>
      </c>
      <c r="B30" s="51" t="s">
        <v>61</v>
      </c>
      <c r="C30" s="37"/>
      <c r="D30" s="35"/>
      <c r="E30" s="35"/>
      <c r="F30" s="33"/>
      <c r="G30" s="37"/>
      <c r="H30" s="35"/>
      <c r="I30" s="35"/>
      <c r="J30" s="35"/>
      <c r="K30" s="37" t="s">
        <v>158</v>
      </c>
      <c r="L30" s="35" t="s">
        <v>159</v>
      </c>
      <c r="M30" s="38" t="s">
        <v>156</v>
      </c>
      <c r="N30" s="35"/>
      <c r="O30" s="35" t="s">
        <v>160</v>
      </c>
      <c r="P30" s="81"/>
    </row>
    <row r="31" spans="1:16" s="124" customFormat="1" ht="11.25" customHeight="1">
      <c r="A31" s="79" t="s">
        <v>86</v>
      </c>
      <c r="B31" s="2" t="s">
        <v>63</v>
      </c>
      <c r="C31" s="62"/>
      <c r="D31" s="30"/>
      <c r="E31" s="30"/>
      <c r="F31" s="30"/>
      <c r="G31" s="62"/>
      <c r="H31" s="30"/>
      <c r="I31" s="30"/>
      <c r="J31" s="30"/>
      <c r="K31" s="62"/>
      <c r="L31" s="28"/>
      <c r="M31" s="52">
        <v>9990</v>
      </c>
      <c r="N31" s="28"/>
      <c r="O31" s="30"/>
      <c r="P31" s="70"/>
    </row>
    <row r="32" spans="1:16" s="125" customFormat="1" ht="11.25" customHeight="1" thickBot="1">
      <c r="A32" s="65" t="s">
        <v>87</v>
      </c>
      <c r="B32" s="65"/>
      <c r="C32" s="55">
        <v>-52110</v>
      </c>
      <c r="D32" s="56"/>
      <c r="E32" s="56">
        <v>0</v>
      </c>
      <c r="F32" s="56">
        <v>-8441</v>
      </c>
      <c r="G32" s="66">
        <v>-567</v>
      </c>
      <c r="H32" s="67">
        <v>-9</v>
      </c>
      <c r="I32" s="67">
        <v>-16</v>
      </c>
      <c r="J32" s="67">
        <v>-8</v>
      </c>
      <c r="K32" s="55">
        <v>-3794</v>
      </c>
      <c r="L32" s="56">
        <v>-4025</v>
      </c>
      <c r="M32" s="57">
        <v>-65</v>
      </c>
      <c r="N32" s="56"/>
      <c r="O32" s="67">
        <v>-450</v>
      </c>
      <c r="P32" s="81"/>
    </row>
    <row r="33" spans="1:16" s="49" customFormat="1" ht="12" customHeight="1">
      <c r="A33" s="50" t="s">
        <v>88</v>
      </c>
      <c r="B33" s="2"/>
      <c r="C33" s="27"/>
      <c r="D33" s="28"/>
      <c r="E33" s="28"/>
      <c r="F33" s="28"/>
      <c r="G33" s="27"/>
      <c r="H33" s="28"/>
      <c r="I33" s="28"/>
      <c r="J33" s="28"/>
      <c r="K33" s="27"/>
      <c r="L33" s="28"/>
      <c r="M33" s="29"/>
      <c r="N33" s="28"/>
      <c r="O33" s="30"/>
      <c r="P33" s="70"/>
    </row>
    <row r="34" spans="1:16" s="51" customFormat="1" ht="12" customHeight="1">
      <c r="A34" s="51" t="s">
        <v>89</v>
      </c>
      <c r="B34" s="47" t="s">
        <v>61</v>
      </c>
      <c r="C34" s="32">
        <v>-165</v>
      </c>
      <c r="D34" s="33"/>
      <c r="E34" s="33"/>
      <c r="F34" s="33">
        <v>-10</v>
      </c>
      <c r="G34" s="32">
        <v>-1706</v>
      </c>
      <c r="H34" s="33">
        <v>-56</v>
      </c>
      <c r="I34" s="33">
        <v>-238</v>
      </c>
      <c r="J34" s="33">
        <v>-47</v>
      </c>
      <c r="K34" s="32">
        <v>-8</v>
      </c>
      <c r="L34" s="33">
        <v>-113</v>
      </c>
      <c r="M34" s="34">
        <v>-1229</v>
      </c>
      <c r="N34" s="33">
        <v>-9</v>
      </c>
      <c r="O34" s="35">
        <v>-66</v>
      </c>
      <c r="P34" s="81"/>
    </row>
    <row r="35" spans="1:16" s="49" customFormat="1" ht="12" customHeight="1">
      <c r="A35" s="49" t="s">
        <v>91</v>
      </c>
      <c r="B35" s="49" t="s">
        <v>92</v>
      </c>
      <c r="C35" s="27"/>
      <c r="D35" s="28">
        <v>-34</v>
      </c>
      <c r="E35" s="28"/>
      <c r="F35" s="28">
        <v>-7019</v>
      </c>
      <c r="G35" s="27"/>
      <c r="H35" s="28"/>
      <c r="I35" s="28"/>
      <c r="J35" s="28"/>
      <c r="K35" s="27"/>
      <c r="L35" s="28"/>
      <c r="M35" s="29"/>
      <c r="N35" s="28">
        <v>-9054</v>
      </c>
      <c r="O35" s="30"/>
      <c r="P35" s="70"/>
    </row>
    <row r="36" spans="1:16" s="51" customFormat="1" ht="12" customHeight="1">
      <c r="A36" s="51" t="s">
        <v>93</v>
      </c>
      <c r="B36" s="51" t="s">
        <v>92</v>
      </c>
      <c r="C36" s="32"/>
      <c r="D36" s="33">
        <v>-4640</v>
      </c>
      <c r="E36" s="33"/>
      <c r="F36" s="33"/>
      <c r="G36" s="32"/>
      <c r="H36" s="33"/>
      <c r="I36" s="33"/>
      <c r="J36" s="33"/>
      <c r="K36" s="32"/>
      <c r="L36" s="33"/>
      <c r="M36" s="34"/>
      <c r="N36" s="33"/>
      <c r="O36" s="35"/>
      <c r="P36" s="81"/>
    </row>
    <row r="37" spans="1:16" s="49" customFormat="1" ht="12" customHeight="1" thickBot="1">
      <c r="A37" s="59" t="s">
        <v>94</v>
      </c>
      <c r="B37" s="60"/>
      <c r="C37" s="43">
        <v>-165</v>
      </c>
      <c r="D37" s="44">
        <v>-4674</v>
      </c>
      <c r="E37" s="44">
        <v>0</v>
      </c>
      <c r="F37" s="44">
        <f aca="true" t="shared" si="0" ref="F37:O37">SUM(F34:F36)</f>
        <v>-7029</v>
      </c>
      <c r="G37" s="43">
        <f t="shared" si="0"/>
        <v>-1706</v>
      </c>
      <c r="H37" s="44">
        <f t="shared" si="0"/>
        <v>-56</v>
      </c>
      <c r="I37" s="44">
        <f t="shared" si="0"/>
        <v>-238</v>
      </c>
      <c r="J37" s="44">
        <f t="shared" si="0"/>
        <v>-47</v>
      </c>
      <c r="K37" s="43">
        <f t="shared" si="0"/>
        <v>-8</v>
      </c>
      <c r="L37" s="44">
        <f t="shared" si="0"/>
        <v>-113</v>
      </c>
      <c r="M37" s="45">
        <f t="shared" si="0"/>
        <v>-1229</v>
      </c>
      <c r="N37" s="44">
        <f t="shared" si="0"/>
        <v>-9063</v>
      </c>
      <c r="O37" s="61">
        <f t="shared" si="0"/>
        <v>-66</v>
      </c>
      <c r="P37" s="70"/>
    </row>
    <row r="38" spans="1:16" s="49" customFormat="1" ht="12" customHeight="1">
      <c r="A38" s="49" t="s">
        <v>95</v>
      </c>
      <c r="B38" s="26"/>
      <c r="C38" s="27">
        <v>-1064</v>
      </c>
      <c r="D38" s="28">
        <v>159</v>
      </c>
      <c r="E38" s="28">
        <v>0</v>
      </c>
      <c r="F38" s="28">
        <f>SUM(F14+F32+F37)</f>
        <v>1</v>
      </c>
      <c r="G38" s="27">
        <v>115</v>
      </c>
      <c r="H38" s="28">
        <v>0</v>
      </c>
      <c r="I38" s="28">
        <v>0</v>
      </c>
      <c r="J38" s="28">
        <v>0</v>
      </c>
      <c r="K38" s="27">
        <v>0</v>
      </c>
      <c r="L38" s="28">
        <v>0</v>
      </c>
      <c r="M38" s="29">
        <v>49</v>
      </c>
      <c r="N38" s="28">
        <v>443</v>
      </c>
      <c r="O38" s="30">
        <v>-25</v>
      </c>
      <c r="P38" s="70"/>
    </row>
    <row r="39" s="115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A1">
      <selection activeCell="B40" sqref="B40"/>
    </sheetView>
  </sheetViews>
  <sheetFormatPr defaultColWidth="9.140625" defaultRowHeight="12.75"/>
  <cols>
    <col min="1" max="1" width="23.7109375" style="0" customWidth="1"/>
    <col min="2" max="2" width="26.28125" style="0" customWidth="1"/>
  </cols>
  <sheetData>
    <row r="1" spans="1:15" s="4" customFormat="1" ht="13.5" customHeight="1">
      <c r="A1" s="1" t="s">
        <v>180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" s="7" customFormat="1" ht="13.5" customHeight="1">
      <c r="A2" s="5" t="s">
        <v>181</v>
      </c>
      <c r="B2" s="6"/>
    </row>
    <row r="3" spans="3:16" s="49" customFormat="1" ht="12" customHeight="1">
      <c r="C3" s="8" t="s">
        <v>0</v>
      </c>
      <c r="D3" s="9" t="s">
        <v>1</v>
      </c>
      <c r="E3" s="9" t="s">
        <v>2</v>
      </c>
      <c r="F3" s="9" t="s">
        <v>3</v>
      </c>
      <c r="G3" s="8" t="s">
        <v>4</v>
      </c>
      <c r="H3" s="9" t="s">
        <v>5</v>
      </c>
      <c r="I3" s="9" t="s">
        <v>6</v>
      </c>
      <c r="J3" s="10" t="s">
        <v>7</v>
      </c>
      <c r="K3" s="8" t="s">
        <v>8</v>
      </c>
      <c r="L3" s="9" t="s">
        <v>9</v>
      </c>
      <c r="M3" s="10" t="s">
        <v>10</v>
      </c>
      <c r="N3" s="9" t="s">
        <v>11</v>
      </c>
      <c r="O3" s="9" t="s">
        <v>12</v>
      </c>
      <c r="P3" s="70"/>
    </row>
    <row r="4" spans="3:16" s="113" customFormat="1" ht="10.5" customHeight="1">
      <c r="C4" s="69" t="s">
        <v>13</v>
      </c>
      <c r="D4" s="11"/>
      <c r="E4" s="11"/>
      <c r="F4" s="11" t="s">
        <v>14</v>
      </c>
      <c r="G4" s="12" t="s">
        <v>15</v>
      </c>
      <c r="H4" s="11"/>
      <c r="I4" s="11"/>
      <c r="J4" s="11"/>
      <c r="K4" s="12" t="s">
        <v>16</v>
      </c>
      <c r="L4" s="13" t="s">
        <v>16</v>
      </c>
      <c r="M4" s="14" t="s">
        <v>17</v>
      </c>
      <c r="N4" s="11" t="s">
        <v>18</v>
      </c>
      <c r="O4" s="13" t="s">
        <v>19</v>
      </c>
      <c r="P4" s="114"/>
    </row>
    <row r="5" spans="1:16" s="49" customFormat="1" ht="10.5" customHeight="1">
      <c r="A5" s="15"/>
      <c r="C5" s="16" t="s">
        <v>20</v>
      </c>
      <c r="D5" s="17" t="s">
        <v>21</v>
      </c>
      <c r="E5" s="17" t="s">
        <v>22</v>
      </c>
      <c r="F5" s="17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7" t="s">
        <v>28</v>
      </c>
      <c r="L5" s="17" t="s">
        <v>29</v>
      </c>
      <c r="M5" s="19" t="s">
        <v>30</v>
      </c>
      <c r="N5" s="17" t="s">
        <v>31</v>
      </c>
      <c r="O5" s="17" t="s">
        <v>32</v>
      </c>
      <c r="P5" s="70"/>
    </row>
    <row r="6" spans="1:16" s="113" customFormat="1" ht="11.25" customHeight="1">
      <c r="A6" s="20"/>
      <c r="C6" s="123" t="s">
        <v>33</v>
      </c>
      <c r="D6" s="21" t="s">
        <v>33</v>
      </c>
      <c r="E6" s="21" t="s">
        <v>34</v>
      </c>
      <c r="F6" s="22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1" t="s">
        <v>38</v>
      </c>
      <c r="L6" s="21" t="s">
        <v>38</v>
      </c>
      <c r="M6" s="24" t="s">
        <v>37</v>
      </c>
      <c r="N6" s="21" t="s">
        <v>39</v>
      </c>
      <c r="O6" s="21" t="s">
        <v>40</v>
      </c>
      <c r="P6" s="114"/>
    </row>
    <row r="7" spans="1:16" s="49" customFormat="1" ht="13.5" customHeight="1" thickBot="1">
      <c r="A7" s="60"/>
      <c r="B7" s="73"/>
      <c r="C7" s="85" t="s">
        <v>224</v>
      </c>
      <c r="D7" s="86"/>
      <c r="E7" s="86"/>
      <c r="F7" s="86"/>
      <c r="G7" s="59"/>
      <c r="H7" s="87"/>
      <c r="I7" s="87"/>
      <c r="J7" s="85" t="s">
        <v>225</v>
      </c>
      <c r="K7" s="60"/>
      <c r="L7" s="60"/>
      <c r="M7" s="60"/>
      <c r="N7" s="60"/>
      <c r="O7" s="42"/>
      <c r="P7" s="70"/>
    </row>
    <row r="8" spans="1:16" s="49" customFormat="1" ht="12" customHeight="1">
      <c r="A8" s="50" t="s">
        <v>226</v>
      </c>
      <c r="C8" s="70"/>
      <c r="D8" s="2"/>
      <c r="E8" s="2"/>
      <c r="F8" s="2"/>
      <c r="G8" s="70"/>
      <c r="H8" s="2"/>
      <c r="I8" s="2"/>
      <c r="K8" s="25"/>
      <c r="L8" s="2"/>
      <c r="M8" s="26"/>
      <c r="N8" s="2"/>
      <c r="O8" s="2"/>
      <c r="P8" s="70"/>
    </row>
    <row r="9" spans="1:16" s="124" customFormat="1" ht="11.25" customHeight="1">
      <c r="A9" s="2" t="s">
        <v>41</v>
      </c>
      <c r="B9" s="2"/>
      <c r="C9" s="62">
        <v>50290</v>
      </c>
      <c r="D9" s="30">
        <v>4730</v>
      </c>
      <c r="E9" s="30"/>
      <c r="F9" s="30"/>
      <c r="G9" s="62"/>
      <c r="H9" s="30"/>
      <c r="I9" s="30"/>
      <c r="J9" s="30"/>
      <c r="K9" s="62"/>
      <c r="L9" s="30"/>
      <c r="M9" s="52"/>
      <c r="N9" s="30"/>
      <c r="O9" s="30"/>
      <c r="P9" s="70"/>
    </row>
    <row r="10" spans="1:16" s="125" customFormat="1" ht="11.25" customHeight="1">
      <c r="A10" s="47" t="s">
        <v>42</v>
      </c>
      <c r="B10" s="51"/>
      <c r="C10" s="37">
        <v>7823</v>
      </c>
      <c r="D10" s="35">
        <v>30</v>
      </c>
      <c r="E10" s="35"/>
      <c r="F10" s="35">
        <v>745</v>
      </c>
      <c r="G10" s="37">
        <v>216</v>
      </c>
      <c r="H10" s="35">
        <v>24</v>
      </c>
      <c r="I10" s="35">
        <v>10</v>
      </c>
      <c r="J10" s="35">
        <v>27</v>
      </c>
      <c r="K10" s="37">
        <v>12</v>
      </c>
      <c r="L10" s="35">
        <v>70</v>
      </c>
      <c r="M10" s="38">
        <v>200</v>
      </c>
      <c r="N10" s="35"/>
      <c r="O10" s="35">
        <v>124</v>
      </c>
      <c r="P10" s="81"/>
    </row>
    <row r="11" spans="1:16" s="124" customFormat="1" ht="11.25" customHeight="1">
      <c r="A11" s="2" t="s">
        <v>43</v>
      </c>
      <c r="B11" s="2"/>
      <c r="C11" s="62"/>
      <c r="D11" s="30"/>
      <c r="E11" s="30"/>
      <c r="F11" s="28">
        <v>17475</v>
      </c>
      <c r="G11" s="27">
        <v>9780</v>
      </c>
      <c r="H11" s="28">
        <v>700</v>
      </c>
      <c r="I11" s="28">
        <v>477</v>
      </c>
      <c r="J11" s="28">
        <v>86</v>
      </c>
      <c r="K11" s="27">
        <v>4118</v>
      </c>
      <c r="L11" s="28">
        <v>5844</v>
      </c>
      <c r="M11" s="29">
        <v>10909</v>
      </c>
      <c r="N11" s="28">
        <v>10469</v>
      </c>
      <c r="O11" s="28">
        <v>472</v>
      </c>
      <c r="P11" s="70"/>
    </row>
    <row r="12" spans="1:16" s="125" customFormat="1" ht="11.25" customHeight="1">
      <c r="A12" s="47" t="s">
        <v>44</v>
      </c>
      <c r="B12" s="47"/>
      <c r="C12" s="37">
        <v>-1629</v>
      </c>
      <c r="D12" s="35" t="s">
        <v>111</v>
      </c>
      <c r="E12" s="35"/>
      <c r="F12" s="35" t="s">
        <v>48</v>
      </c>
      <c r="G12" s="37" t="s">
        <v>163</v>
      </c>
      <c r="H12" s="35" t="s">
        <v>164</v>
      </c>
      <c r="I12" s="35" t="s">
        <v>165</v>
      </c>
      <c r="J12" s="35" t="s">
        <v>166</v>
      </c>
      <c r="K12" s="37" t="s">
        <v>167</v>
      </c>
      <c r="L12" s="35" t="s">
        <v>168</v>
      </c>
      <c r="M12" s="38" t="s">
        <v>169</v>
      </c>
      <c r="N12" s="35"/>
      <c r="O12" s="35" t="s">
        <v>151</v>
      </c>
      <c r="P12" s="81"/>
    </row>
    <row r="13" spans="1:16" s="124" customFormat="1" ht="11.25" customHeight="1">
      <c r="A13" s="2" t="s">
        <v>54</v>
      </c>
      <c r="B13" s="49"/>
      <c r="C13" s="62">
        <v>-1192</v>
      </c>
      <c r="D13" s="28"/>
      <c r="E13" s="28"/>
      <c r="F13" s="30">
        <v>107</v>
      </c>
      <c r="G13" s="62" t="s">
        <v>170</v>
      </c>
      <c r="H13" s="30" t="s">
        <v>111</v>
      </c>
      <c r="I13" s="30">
        <v>22</v>
      </c>
      <c r="J13" s="30">
        <v>1</v>
      </c>
      <c r="K13" s="62"/>
      <c r="L13" s="30">
        <v>68</v>
      </c>
      <c r="M13" s="52" t="s">
        <v>171</v>
      </c>
      <c r="N13" s="30"/>
      <c r="O13" s="30"/>
      <c r="P13" s="70"/>
    </row>
    <row r="14" spans="1:16" s="125" customFormat="1" ht="11.25" customHeight="1" thickBot="1">
      <c r="A14" s="65" t="s">
        <v>59</v>
      </c>
      <c r="B14" s="65"/>
      <c r="C14" s="66">
        <v>55292</v>
      </c>
      <c r="D14" s="67">
        <v>4759</v>
      </c>
      <c r="E14" s="67">
        <v>0</v>
      </c>
      <c r="F14" s="67">
        <v>18143</v>
      </c>
      <c r="G14" s="66">
        <v>2641</v>
      </c>
      <c r="H14" s="67">
        <v>29</v>
      </c>
      <c r="I14" s="67">
        <v>309</v>
      </c>
      <c r="J14" s="67">
        <v>54</v>
      </c>
      <c r="K14" s="66">
        <v>4058</v>
      </c>
      <c r="L14" s="67">
        <v>4562</v>
      </c>
      <c r="M14" s="58">
        <v>1286</v>
      </c>
      <c r="N14" s="67">
        <v>10469</v>
      </c>
      <c r="O14" s="58">
        <v>566</v>
      </c>
      <c r="P14" s="81"/>
    </row>
    <row r="15" spans="1:16" s="124" customFormat="1" ht="11.25" customHeight="1">
      <c r="A15" s="50" t="s">
        <v>227</v>
      </c>
      <c r="B15" s="26"/>
      <c r="C15" s="27"/>
      <c r="D15" s="30"/>
      <c r="E15" s="30"/>
      <c r="F15" s="30"/>
      <c r="G15" s="62"/>
      <c r="H15" s="30"/>
      <c r="I15" s="30"/>
      <c r="J15" s="64"/>
      <c r="K15" s="62"/>
      <c r="L15" s="30"/>
      <c r="M15" s="52"/>
      <c r="N15" s="30"/>
      <c r="O15" s="30"/>
      <c r="P15" s="70"/>
    </row>
    <row r="16" spans="1:16" s="125" customFormat="1" ht="11.25" customHeight="1">
      <c r="A16" s="47" t="s">
        <v>60</v>
      </c>
      <c r="B16" s="39" t="s">
        <v>61</v>
      </c>
      <c r="C16" s="37">
        <v>-22670</v>
      </c>
      <c r="D16" s="35"/>
      <c r="E16" s="35"/>
      <c r="F16" s="35"/>
      <c r="G16" s="37"/>
      <c r="H16" s="35"/>
      <c r="I16" s="35"/>
      <c r="J16" s="35"/>
      <c r="K16" s="37"/>
      <c r="L16" s="35"/>
      <c r="M16" s="38"/>
      <c r="N16" s="35"/>
      <c r="O16" s="35"/>
      <c r="P16" s="81"/>
    </row>
    <row r="17" spans="1:16" s="124" customFormat="1" ht="11.25" customHeight="1">
      <c r="A17" s="79" t="s">
        <v>62</v>
      </c>
      <c r="B17" s="26" t="s">
        <v>63</v>
      </c>
      <c r="C17" s="62"/>
      <c r="D17" s="30"/>
      <c r="E17" s="30"/>
      <c r="F17" s="30">
        <v>13570</v>
      </c>
      <c r="G17" s="62">
        <v>9780</v>
      </c>
      <c r="H17" s="30"/>
      <c r="I17" s="30"/>
      <c r="J17" s="30"/>
      <c r="K17" s="62"/>
      <c r="L17" s="30"/>
      <c r="M17" s="52"/>
      <c r="N17" s="30"/>
      <c r="O17" s="30"/>
      <c r="P17" s="70"/>
    </row>
    <row r="18" spans="1:16" s="125" customFormat="1" ht="11.25" customHeight="1">
      <c r="A18" s="47" t="s">
        <v>64</v>
      </c>
      <c r="B18" s="39" t="s">
        <v>61</v>
      </c>
      <c r="C18" s="37">
        <v>-2260</v>
      </c>
      <c r="D18" s="35"/>
      <c r="E18" s="35"/>
      <c r="F18" s="35"/>
      <c r="G18" s="37"/>
      <c r="H18" s="35"/>
      <c r="I18" s="35"/>
      <c r="J18" s="35"/>
      <c r="K18" s="37"/>
      <c r="L18" s="35"/>
      <c r="M18" s="38"/>
      <c r="N18" s="35"/>
      <c r="O18" s="35"/>
      <c r="P18" s="81"/>
    </row>
    <row r="19" spans="1:16" s="124" customFormat="1" ht="11.25" customHeight="1">
      <c r="A19" s="79" t="s">
        <v>66</v>
      </c>
      <c r="B19" s="26" t="s">
        <v>63</v>
      </c>
      <c r="C19" s="62"/>
      <c r="D19" s="30"/>
      <c r="E19" s="30"/>
      <c r="F19" s="30">
        <v>1033</v>
      </c>
      <c r="G19" s="62"/>
      <c r="H19" s="30">
        <v>700</v>
      </c>
      <c r="I19" s="30"/>
      <c r="J19" s="30"/>
      <c r="K19" s="62"/>
      <c r="L19" s="30"/>
      <c r="M19" s="52"/>
      <c r="N19" s="30"/>
      <c r="O19" s="30"/>
      <c r="P19" s="70"/>
    </row>
    <row r="20" spans="1:16" s="125" customFormat="1" ht="11.25" customHeight="1">
      <c r="A20" s="47" t="s">
        <v>67</v>
      </c>
      <c r="B20" s="39" t="s">
        <v>61</v>
      </c>
      <c r="C20" s="37">
        <v>0</v>
      </c>
      <c r="D20" s="35"/>
      <c r="E20" s="35"/>
      <c r="F20" s="35" t="s">
        <v>172</v>
      </c>
      <c r="G20" s="37"/>
      <c r="H20" s="35"/>
      <c r="I20" s="35"/>
      <c r="J20" s="35"/>
      <c r="K20" s="37"/>
      <c r="L20" s="35"/>
      <c r="M20" s="38" t="s">
        <v>57</v>
      </c>
      <c r="N20" s="35"/>
      <c r="O20" s="35"/>
      <c r="P20" s="81"/>
    </row>
    <row r="21" spans="1:16" s="124" customFormat="1" ht="11.25" customHeight="1">
      <c r="A21" s="79" t="s">
        <v>69</v>
      </c>
      <c r="B21" s="26" t="s">
        <v>63</v>
      </c>
      <c r="C21" s="62"/>
      <c r="D21" s="30"/>
      <c r="E21" s="30"/>
      <c r="F21" s="30">
        <v>0</v>
      </c>
      <c r="G21" s="62"/>
      <c r="H21" s="30"/>
      <c r="I21" s="30">
        <v>477</v>
      </c>
      <c r="J21" s="30"/>
      <c r="K21" s="62"/>
      <c r="L21" s="30"/>
      <c r="M21" s="52"/>
      <c r="N21" s="30"/>
      <c r="O21" s="30"/>
      <c r="P21" s="70"/>
    </row>
    <row r="22" spans="1:16" s="125" customFormat="1" ht="11.25" customHeight="1">
      <c r="A22" s="47" t="s">
        <v>70</v>
      </c>
      <c r="B22" s="39" t="s">
        <v>61</v>
      </c>
      <c r="C22" s="37">
        <v>-50</v>
      </c>
      <c r="D22" s="35"/>
      <c r="E22" s="35"/>
      <c r="F22" s="35" t="s">
        <v>113</v>
      </c>
      <c r="G22" s="37"/>
      <c r="H22" s="35"/>
      <c r="I22" s="35"/>
      <c r="J22" s="35"/>
      <c r="K22" s="37"/>
      <c r="L22" s="35"/>
      <c r="M22" s="38"/>
      <c r="N22" s="35"/>
      <c r="O22" s="35"/>
      <c r="P22" s="81"/>
    </row>
    <row r="23" spans="1:16" s="124" customFormat="1" ht="11.25" customHeight="1">
      <c r="A23" s="79" t="s">
        <v>72</v>
      </c>
      <c r="B23" s="26" t="s">
        <v>63</v>
      </c>
      <c r="C23" s="62"/>
      <c r="D23" s="30"/>
      <c r="E23" s="30"/>
      <c r="F23" s="30">
        <v>0</v>
      </c>
      <c r="G23" s="62"/>
      <c r="H23" s="30"/>
      <c r="I23" s="30"/>
      <c r="J23" s="30">
        <v>86</v>
      </c>
      <c r="K23" s="62"/>
      <c r="L23" s="30"/>
      <c r="M23" s="52"/>
      <c r="N23" s="30"/>
      <c r="O23" s="30"/>
      <c r="P23" s="70"/>
    </row>
    <row r="24" spans="1:16" s="125" customFormat="1" ht="11.25" customHeight="1">
      <c r="A24" s="47" t="s">
        <v>73</v>
      </c>
      <c r="B24" s="39" t="s">
        <v>61</v>
      </c>
      <c r="C24" s="37">
        <v>-442</v>
      </c>
      <c r="D24" s="35"/>
      <c r="E24" s="35"/>
      <c r="F24" s="35">
        <v>-69</v>
      </c>
      <c r="G24" s="37">
        <v>-608</v>
      </c>
      <c r="H24" s="35">
        <v>-12</v>
      </c>
      <c r="I24" s="35">
        <v>-21</v>
      </c>
      <c r="J24" s="35">
        <v>-8</v>
      </c>
      <c r="K24" s="37"/>
      <c r="L24" s="35"/>
      <c r="M24" s="38"/>
      <c r="N24" s="35"/>
      <c r="O24" s="35"/>
      <c r="P24" s="81"/>
    </row>
    <row r="25" spans="1:16" s="124" customFormat="1" ht="11.25" customHeight="1">
      <c r="A25" s="79" t="s">
        <v>74</v>
      </c>
      <c r="B25" s="26" t="s">
        <v>63</v>
      </c>
      <c r="C25" s="62"/>
      <c r="D25" s="30"/>
      <c r="E25" s="30"/>
      <c r="F25" s="30"/>
      <c r="G25" s="62"/>
      <c r="H25" s="30"/>
      <c r="I25" s="30"/>
      <c r="J25" s="30"/>
      <c r="K25" s="62"/>
      <c r="L25" s="30"/>
      <c r="M25" s="52"/>
      <c r="N25" s="30"/>
      <c r="O25" s="30"/>
      <c r="P25" s="70"/>
    </row>
    <row r="26" spans="1:16" s="125" customFormat="1" ht="11.25" customHeight="1">
      <c r="A26" s="47" t="s">
        <v>75</v>
      </c>
      <c r="B26" s="39" t="s">
        <v>61</v>
      </c>
      <c r="C26" s="37">
        <v>-9370</v>
      </c>
      <c r="D26" s="35"/>
      <c r="E26" s="35"/>
      <c r="F26" s="35" t="s">
        <v>173</v>
      </c>
      <c r="G26" s="37"/>
      <c r="H26" s="35"/>
      <c r="I26" s="35"/>
      <c r="J26" s="35"/>
      <c r="K26" s="37"/>
      <c r="L26" s="35"/>
      <c r="M26" s="38"/>
      <c r="N26" s="35"/>
      <c r="O26" s="35" t="s">
        <v>174</v>
      </c>
      <c r="P26" s="81"/>
    </row>
    <row r="27" spans="1:16" s="124" customFormat="1" ht="11.25" customHeight="1">
      <c r="A27" s="79" t="s">
        <v>78</v>
      </c>
      <c r="B27" s="26" t="s">
        <v>63</v>
      </c>
      <c r="C27" s="62"/>
      <c r="D27" s="30"/>
      <c r="E27" s="30"/>
      <c r="F27" s="30">
        <v>622</v>
      </c>
      <c r="G27" s="62"/>
      <c r="H27" s="30"/>
      <c r="I27" s="30"/>
      <c r="J27" s="30"/>
      <c r="K27" s="62">
        <v>4118</v>
      </c>
      <c r="L27" s="30"/>
      <c r="M27" s="52"/>
      <c r="N27" s="30"/>
      <c r="O27" s="30"/>
      <c r="P27" s="70"/>
    </row>
    <row r="28" spans="1:16" s="125" customFormat="1" ht="11.25" customHeight="1">
      <c r="A28" s="47" t="s">
        <v>79</v>
      </c>
      <c r="B28" s="39" t="s">
        <v>61</v>
      </c>
      <c r="C28" s="37">
        <v>-22970</v>
      </c>
      <c r="D28" s="35"/>
      <c r="E28" s="35"/>
      <c r="F28" s="35" t="s">
        <v>175</v>
      </c>
      <c r="G28" s="37"/>
      <c r="H28" s="35"/>
      <c r="I28" s="35"/>
      <c r="J28" s="35"/>
      <c r="K28" s="37"/>
      <c r="L28" s="35"/>
      <c r="M28" s="38"/>
      <c r="N28" s="35"/>
      <c r="O28" s="35"/>
      <c r="P28" s="81"/>
    </row>
    <row r="29" spans="1:16" s="124" customFormat="1" ht="11.25" customHeight="1">
      <c r="A29" s="79" t="s">
        <v>80</v>
      </c>
      <c r="B29" s="26" t="s">
        <v>63</v>
      </c>
      <c r="C29" s="62"/>
      <c r="D29" s="30"/>
      <c r="E29" s="30"/>
      <c r="F29" s="30">
        <v>2250</v>
      </c>
      <c r="G29" s="62"/>
      <c r="H29" s="30"/>
      <c r="I29" s="30"/>
      <c r="J29" s="30"/>
      <c r="K29" s="62"/>
      <c r="L29" s="30">
        <v>5844</v>
      </c>
      <c r="M29" s="52"/>
      <c r="N29" s="30">
        <v>10469</v>
      </c>
      <c r="O29" s="30"/>
      <c r="P29" s="70"/>
    </row>
    <row r="30" spans="1:16" s="125" customFormat="1" ht="11.25" customHeight="1">
      <c r="A30" s="47" t="s">
        <v>81</v>
      </c>
      <c r="B30" s="39" t="s">
        <v>61</v>
      </c>
      <c r="C30" s="37"/>
      <c r="D30" s="35"/>
      <c r="E30" s="35"/>
      <c r="F30" s="33"/>
      <c r="G30" s="37"/>
      <c r="H30" s="35"/>
      <c r="I30" s="35"/>
      <c r="J30" s="35"/>
      <c r="K30" s="37" t="s">
        <v>176</v>
      </c>
      <c r="L30" s="35" t="s">
        <v>177</v>
      </c>
      <c r="M30" s="38" t="s">
        <v>178</v>
      </c>
      <c r="N30" s="35"/>
      <c r="O30" s="35" t="s">
        <v>179</v>
      </c>
      <c r="P30" s="81"/>
    </row>
    <row r="31" spans="1:16" s="124" customFormat="1" ht="11.25" customHeight="1">
      <c r="A31" s="79" t="s">
        <v>86</v>
      </c>
      <c r="B31" s="26" t="s">
        <v>63</v>
      </c>
      <c r="C31" s="62"/>
      <c r="D31" s="30"/>
      <c r="E31" s="30"/>
      <c r="F31" s="30"/>
      <c r="G31" s="62"/>
      <c r="H31" s="30"/>
      <c r="I31" s="30"/>
      <c r="J31" s="30"/>
      <c r="K31" s="62"/>
      <c r="L31" s="28"/>
      <c r="M31" s="52">
        <v>10909</v>
      </c>
      <c r="N31" s="28"/>
      <c r="O31" s="30"/>
      <c r="P31" s="70"/>
    </row>
    <row r="32" spans="1:16" s="125" customFormat="1" ht="11.25" customHeight="1" thickBot="1">
      <c r="A32" s="65" t="s">
        <v>87</v>
      </c>
      <c r="B32" s="54"/>
      <c r="C32" s="55">
        <v>-57762</v>
      </c>
      <c r="D32" s="56"/>
      <c r="E32" s="56">
        <v>0</v>
      </c>
      <c r="F32" s="56">
        <v>-10119</v>
      </c>
      <c r="G32" s="66">
        <v>-608</v>
      </c>
      <c r="H32" s="67">
        <v>-12</v>
      </c>
      <c r="I32" s="67">
        <v>-21</v>
      </c>
      <c r="J32" s="67">
        <v>-8</v>
      </c>
      <c r="K32" s="55">
        <v>-4052</v>
      </c>
      <c r="L32" s="56">
        <v>-4441</v>
      </c>
      <c r="M32" s="57">
        <v>-72</v>
      </c>
      <c r="N32" s="56"/>
      <c r="O32" s="58">
        <v>-474</v>
      </c>
      <c r="P32" s="81"/>
    </row>
    <row r="33" spans="1:16" s="49" customFormat="1" ht="12" customHeight="1">
      <c r="A33" s="50" t="s">
        <v>88</v>
      </c>
      <c r="B33" s="26"/>
      <c r="C33" s="27"/>
      <c r="D33" s="28"/>
      <c r="E33" s="28"/>
      <c r="F33" s="28"/>
      <c r="G33" s="27"/>
      <c r="H33" s="28"/>
      <c r="I33" s="28"/>
      <c r="J33" s="28"/>
      <c r="K33" s="27"/>
      <c r="L33" s="28"/>
      <c r="M33" s="29"/>
      <c r="N33" s="28"/>
      <c r="O33" s="30"/>
      <c r="P33" s="70"/>
    </row>
    <row r="34" spans="1:16" s="51" customFormat="1" ht="12" customHeight="1">
      <c r="A34" s="51" t="s">
        <v>89</v>
      </c>
      <c r="B34" s="47" t="s">
        <v>61</v>
      </c>
      <c r="C34" s="32">
        <v>-173</v>
      </c>
      <c r="D34" s="33"/>
      <c r="E34" s="33"/>
      <c r="F34" s="33">
        <v>-13</v>
      </c>
      <c r="G34" s="32">
        <v>-1759</v>
      </c>
      <c r="H34" s="33">
        <v>-17</v>
      </c>
      <c r="I34" s="33">
        <v>-288</v>
      </c>
      <c r="J34" s="33">
        <v>-46</v>
      </c>
      <c r="K34" s="32">
        <v>-6</v>
      </c>
      <c r="L34" s="33">
        <v>-121</v>
      </c>
      <c r="M34" s="34">
        <v>-1214</v>
      </c>
      <c r="N34" s="33">
        <v>-499</v>
      </c>
      <c r="O34" s="35">
        <v>-92</v>
      </c>
      <c r="P34" s="81"/>
    </row>
    <row r="35" spans="1:16" s="49" customFormat="1" ht="12" customHeight="1">
      <c r="A35" s="49" t="s">
        <v>91</v>
      </c>
      <c r="B35" s="48" t="s">
        <v>92</v>
      </c>
      <c r="C35" s="27"/>
      <c r="D35" s="28">
        <v>-30</v>
      </c>
      <c r="E35" s="28"/>
      <c r="F35" s="28">
        <v>-8031</v>
      </c>
      <c r="G35" s="27"/>
      <c r="H35" s="28"/>
      <c r="I35" s="28"/>
      <c r="J35" s="28"/>
      <c r="K35" s="27"/>
      <c r="L35" s="28"/>
      <c r="M35" s="29"/>
      <c r="N35" s="28">
        <v>-9970</v>
      </c>
      <c r="O35" s="30"/>
      <c r="P35" s="70"/>
    </row>
    <row r="36" spans="1:16" s="51" customFormat="1" ht="12" customHeight="1">
      <c r="A36" s="51" t="s">
        <v>93</v>
      </c>
      <c r="B36" s="39" t="s">
        <v>92</v>
      </c>
      <c r="C36" s="32"/>
      <c r="D36" s="33">
        <v>-4640</v>
      </c>
      <c r="E36" s="33"/>
      <c r="F36" s="33"/>
      <c r="G36" s="32"/>
      <c r="H36" s="33"/>
      <c r="I36" s="33"/>
      <c r="J36" s="33"/>
      <c r="K36" s="32"/>
      <c r="L36" s="33"/>
      <c r="M36" s="34"/>
      <c r="N36" s="33"/>
      <c r="O36" s="35"/>
      <c r="P36" s="81"/>
    </row>
    <row r="37" spans="1:16" s="49" customFormat="1" ht="12" customHeight="1" thickBot="1">
      <c r="A37" s="59" t="s">
        <v>94</v>
      </c>
      <c r="B37" s="42"/>
      <c r="C37" s="43">
        <v>-173</v>
      </c>
      <c r="D37" s="44">
        <v>-4670</v>
      </c>
      <c r="E37" s="44">
        <v>0</v>
      </c>
      <c r="F37" s="44">
        <f>SUM(F34:F36)</f>
        <v>-8044</v>
      </c>
      <c r="G37" s="43">
        <v>-1759</v>
      </c>
      <c r="H37" s="44">
        <v>-17</v>
      </c>
      <c r="I37" s="44">
        <v>-288</v>
      </c>
      <c r="J37" s="44">
        <v>-46</v>
      </c>
      <c r="K37" s="43">
        <v>-6</v>
      </c>
      <c r="L37" s="44">
        <v>-121</v>
      </c>
      <c r="M37" s="45">
        <v>-1214</v>
      </c>
      <c r="N37" s="44">
        <f>SUM(N34:N36)</f>
        <v>-10469</v>
      </c>
      <c r="O37" s="61">
        <v>-92</v>
      </c>
      <c r="P37" s="70"/>
    </row>
    <row r="38" spans="1:16" s="49" customFormat="1" ht="12" customHeight="1">
      <c r="A38" s="49" t="s">
        <v>95</v>
      </c>
      <c r="B38" s="26"/>
      <c r="C38" s="27">
        <v>-2643</v>
      </c>
      <c r="D38" s="28">
        <v>89</v>
      </c>
      <c r="E38" s="28">
        <v>0</v>
      </c>
      <c r="F38" s="28">
        <f>SUM(F14+F32+F37)</f>
        <v>-20</v>
      </c>
      <c r="G38" s="27">
        <v>274</v>
      </c>
      <c r="H38" s="28">
        <v>0</v>
      </c>
      <c r="I38" s="28">
        <v>0</v>
      </c>
      <c r="J38" s="28">
        <v>0</v>
      </c>
      <c r="K38" s="27">
        <v>0</v>
      </c>
      <c r="L38" s="28">
        <v>0</v>
      </c>
      <c r="M38" s="29">
        <v>-167</v>
      </c>
      <c r="N38" s="28">
        <v>0</v>
      </c>
      <c r="O38" s="30">
        <v>0</v>
      </c>
      <c r="P38" s="70"/>
    </row>
    <row r="39" s="115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A1">
      <selection activeCell="B40" sqref="B40"/>
    </sheetView>
  </sheetViews>
  <sheetFormatPr defaultColWidth="9.140625" defaultRowHeight="12.75"/>
  <cols>
    <col min="1" max="1" width="23.7109375" style="0" customWidth="1"/>
    <col min="2" max="2" width="26.28125" style="0" customWidth="1"/>
  </cols>
  <sheetData>
    <row r="1" spans="1:15" s="4" customFormat="1" ht="13.5" customHeight="1">
      <c r="A1" s="1" t="s">
        <v>196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" s="7" customFormat="1" ht="13.5" customHeight="1">
      <c r="A2" s="5" t="s">
        <v>197</v>
      </c>
      <c r="B2" s="6"/>
    </row>
    <row r="3" spans="3:16" s="49" customFormat="1" ht="12" customHeight="1">
      <c r="C3" s="8" t="s">
        <v>0</v>
      </c>
      <c r="D3" s="9" t="s">
        <v>1</v>
      </c>
      <c r="E3" s="9" t="s">
        <v>2</v>
      </c>
      <c r="F3" s="9" t="s">
        <v>3</v>
      </c>
      <c r="G3" s="8" t="s">
        <v>4</v>
      </c>
      <c r="H3" s="9" t="s">
        <v>5</v>
      </c>
      <c r="I3" s="9" t="s">
        <v>6</v>
      </c>
      <c r="J3" s="10" t="s">
        <v>7</v>
      </c>
      <c r="K3" s="8" t="s">
        <v>8</v>
      </c>
      <c r="L3" s="9" t="s">
        <v>9</v>
      </c>
      <c r="M3" s="10" t="s">
        <v>10</v>
      </c>
      <c r="N3" s="9" t="s">
        <v>11</v>
      </c>
      <c r="O3" s="9" t="s">
        <v>12</v>
      </c>
      <c r="P3" s="70"/>
    </row>
    <row r="4" spans="3:16" s="113" customFormat="1" ht="10.5" customHeight="1">
      <c r="C4" s="69" t="s">
        <v>13</v>
      </c>
      <c r="D4" s="11"/>
      <c r="E4" s="11"/>
      <c r="F4" s="11" t="s">
        <v>14</v>
      </c>
      <c r="G4" s="12" t="s">
        <v>15</v>
      </c>
      <c r="H4" s="11"/>
      <c r="I4" s="11"/>
      <c r="J4" s="11"/>
      <c r="K4" s="12" t="s">
        <v>16</v>
      </c>
      <c r="L4" s="13" t="s">
        <v>16</v>
      </c>
      <c r="M4" s="14" t="s">
        <v>17</v>
      </c>
      <c r="N4" s="11" t="s">
        <v>18</v>
      </c>
      <c r="O4" s="13" t="s">
        <v>19</v>
      </c>
      <c r="P4" s="114"/>
    </row>
    <row r="5" spans="1:16" s="49" customFormat="1" ht="10.5" customHeight="1">
      <c r="A5" s="15"/>
      <c r="C5" s="16" t="s">
        <v>20</v>
      </c>
      <c r="D5" s="17" t="s">
        <v>21</v>
      </c>
      <c r="E5" s="17" t="s">
        <v>22</v>
      </c>
      <c r="F5" s="17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7" t="s">
        <v>28</v>
      </c>
      <c r="L5" s="17" t="s">
        <v>29</v>
      </c>
      <c r="M5" s="19" t="s">
        <v>30</v>
      </c>
      <c r="N5" s="17" t="s">
        <v>31</v>
      </c>
      <c r="O5" s="17" t="s">
        <v>32</v>
      </c>
      <c r="P5" s="70"/>
    </row>
    <row r="6" spans="1:16" s="113" customFormat="1" ht="11.25" customHeight="1">
      <c r="A6" s="20"/>
      <c r="C6" s="123" t="s">
        <v>33</v>
      </c>
      <c r="D6" s="21" t="s">
        <v>33</v>
      </c>
      <c r="E6" s="21" t="s">
        <v>34</v>
      </c>
      <c r="F6" s="22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1" t="s">
        <v>38</v>
      </c>
      <c r="L6" s="21" t="s">
        <v>38</v>
      </c>
      <c r="M6" s="24" t="s">
        <v>37</v>
      </c>
      <c r="N6" s="21" t="s">
        <v>39</v>
      </c>
      <c r="O6" s="21" t="s">
        <v>40</v>
      </c>
      <c r="P6" s="114"/>
    </row>
    <row r="7" spans="1:16" s="49" customFormat="1" ht="13.5" customHeight="1" thickBot="1">
      <c r="A7" s="60"/>
      <c r="B7" s="73"/>
      <c r="C7" s="85" t="s">
        <v>224</v>
      </c>
      <c r="D7" s="86"/>
      <c r="E7" s="86"/>
      <c r="F7" s="86"/>
      <c r="G7" s="59"/>
      <c r="H7" s="87"/>
      <c r="I7" s="87"/>
      <c r="J7" s="85" t="s">
        <v>225</v>
      </c>
      <c r="K7" s="60"/>
      <c r="L7" s="60"/>
      <c r="M7" s="60"/>
      <c r="N7" s="60"/>
      <c r="O7" s="42"/>
      <c r="P7" s="70"/>
    </row>
    <row r="8" spans="1:16" s="49" customFormat="1" ht="12" customHeight="1">
      <c r="A8" s="50" t="s">
        <v>226</v>
      </c>
      <c r="C8" s="70"/>
      <c r="D8" s="2"/>
      <c r="E8" s="2"/>
      <c r="F8" s="2"/>
      <c r="G8" s="70"/>
      <c r="H8" s="2"/>
      <c r="I8" s="2"/>
      <c r="K8" s="25"/>
      <c r="L8" s="2"/>
      <c r="M8" s="26"/>
      <c r="N8" s="2"/>
      <c r="O8" s="2"/>
      <c r="P8" s="70"/>
    </row>
    <row r="9" spans="1:16" s="124" customFormat="1" ht="11.25" customHeight="1">
      <c r="A9" s="2" t="s">
        <v>41</v>
      </c>
      <c r="B9" s="2"/>
      <c r="C9" s="62">
        <v>51990</v>
      </c>
      <c r="D9" s="30">
        <v>4720</v>
      </c>
      <c r="E9" s="30"/>
      <c r="F9" s="30"/>
      <c r="G9" s="62"/>
      <c r="H9" s="30"/>
      <c r="I9" s="30"/>
      <c r="J9" s="30"/>
      <c r="K9" s="62"/>
      <c r="L9" s="30"/>
      <c r="M9" s="52"/>
      <c r="N9" s="30"/>
      <c r="O9" s="30"/>
      <c r="P9" s="70"/>
    </row>
    <row r="10" spans="1:16" s="125" customFormat="1" ht="11.25" customHeight="1">
      <c r="A10" s="47" t="s">
        <v>42</v>
      </c>
      <c r="B10" s="51"/>
      <c r="C10" s="37">
        <v>10560</v>
      </c>
      <c r="D10" s="35">
        <v>42</v>
      </c>
      <c r="E10" s="35"/>
      <c r="F10" s="35">
        <v>681</v>
      </c>
      <c r="G10" s="37">
        <v>184</v>
      </c>
      <c r="H10" s="35">
        <v>32</v>
      </c>
      <c r="I10" s="35">
        <v>22</v>
      </c>
      <c r="J10" s="35">
        <v>30</v>
      </c>
      <c r="K10" s="37">
        <v>33</v>
      </c>
      <c r="L10" s="35">
        <v>63</v>
      </c>
      <c r="M10" s="38">
        <v>204</v>
      </c>
      <c r="N10" s="35"/>
      <c r="O10" s="35">
        <v>68</v>
      </c>
      <c r="P10" s="81"/>
    </row>
    <row r="11" spans="1:16" s="124" customFormat="1" ht="11.25" customHeight="1">
      <c r="A11" s="2" t="s">
        <v>43</v>
      </c>
      <c r="B11" s="2"/>
      <c r="C11" s="62"/>
      <c r="D11" s="30"/>
      <c r="E11" s="30"/>
      <c r="F11" s="28">
        <v>16948</v>
      </c>
      <c r="G11" s="27">
        <v>9480</v>
      </c>
      <c r="H11" s="28">
        <v>778</v>
      </c>
      <c r="I11" s="28">
        <v>485</v>
      </c>
      <c r="J11" s="28">
        <v>79</v>
      </c>
      <c r="K11" s="27">
        <v>4306</v>
      </c>
      <c r="L11" s="28">
        <v>5782</v>
      </c>
      <c r="M11" s="29">
        <v>10941</v>
      </c>
      <c r="N11" s="28">
        <v>9803</v>
      </c>
      <c r="O11" s="28">
        <v>512</v>
      </c>
      <c r="P11" s="70"/>
    </row>
    <row r="12" spans="1:16" s="125" customFormat="1" ht="11.25" customHeight="1">
      <c r="A12" s="47" t="s">
        <v>44</v>
      </c>
      <c r="B12" s="47"/>
      <c r="C12" s="37">
        <v>-1033</v>
      </c>
      <c r="D12" s="35" t="s">
        <v>111</v>
      </c>
      <c r="E12" s="35"/>
      <c r="F12" s="35" t="s">
        <v>182</v>
      </c>
      <c r="G12" s="37" t="s">
        <v>183</v>
      </c>
      <c r="H12" s="35" t="s">
        <v>184</v>
      </c>
      <c r="I12" s="35" t="s">
        <v>185</v>
      </c>
      <c r="J12" s="35" t="s">
        <v>148</v>
      </c>
      <c r="K12" s="37" t="s">
        <v>103</v>
      </c>
      <c r="L12" s="35" t="s">
        <v>186</v>
      </c>
      <c r="M12" s="38" t="s">
        <v>187</v>
      </c>
      <c r="N12" s="35"/>
      <c r="O12" s="35" t="s">
        <v>134</v>
      </c>
      <c r="P12" s="81"/>
    </row>
    <row r="13" spans="1:16" s="124" customFormat="1" ht="11.25" customHeight="1">
      <c r="A13" s="2" t="s">
        <v>54</v>
      </c>
      <c r="B13" s="49"/>
      <c r="C13" s="62">
        <v>-4276</v>
      </c>
      <c r="D13" s="28"/>
      <c r="E13" s="28"/>
      <c r="F13" s="30" t="s">
        <v>188</v>
      </c>
      <c r="G13" s="62" t="s">
        <v>53</v>
      </c>
      <c r="H13" s="30" t="s">
        <v>111</v>
      </c>
      <c r="I13" s="30">
        <v>5</v>
      </c>
      <c r="J13" s="30" t="s">
        <v>55</v>
      </c>
      <c r="K13" s="62"/>
      <c r="L13" s="30">
        <v>0</v>
      </c>
      <c r="M13" s="52" t="s">
        <v>53</v>
      </c>
      <c r="N13" s="30"/>
      <c r="O13" s="30"/>
      <c r="P13" s="70"/>
    </row>
    <row r="14" spans="1:16" s="125" customFormat="1" ht="11.25" customHeight="1" thickBot="1">
      <c r="A14" s="65" t="s">
        <v>59</v>
      </c>
      <c r="B14" s="65"/>
      <c r="C14" s="66">
        <v>57241</v>
      </c>
      <c r="D14" s="67">
        <v>4761</v>
      </c>
      <c r="E14" s="67">
        <v>0</v>
      </c>
      <c r="F14" s="67">
        <v>16962</v>
      </c>
      <c r="G14" s="66">
        <v>2253</v>
      </c>
      <c r="H14" s="67">
        <v>81</v>
      </c>
      <c r="I14" s="67">
        <v>289</v>
      </c>
      <c r="J14" s="67">
        <v>53</v>
      </c>
      <c r="K14" s="66">
        <v>4272</v>
      </c>
      <c r="L14" s="67">
        <v>4610</v>
      </c>
      <c r="M14" s="58">
        <v>1492</v>
      </c>
      <c r="N14" s="67">
        <v>9803</v>
      </c>
      <c r="O14" s="58">
        <v>545</v>
      </c>
      <c r="P14" s="81"/>
    </row>
    <row r="15" spans="1:16" s="124" customFormat="1" ht="11.25" customHeight="1">
      <c r="A15" s="50" t="s">
        <v>227</v>
      </c>
      <c r="B15" s="26"/>
      <c r="C15" s="27"/>
      <c r="D15" s="30"/>
      <c r="E15" s="30"/>
      <c r="F15" s="30"/>
      <c r="G15" s="62"/>
      <c r="H15" s="30"/>
      <c r="I15" s="30"/>
      <c r="J15" s="64"/>
      <c r="K15" s="62"/>
      <c r="L15" s="30"/>
      <c r="M15" s="52"/>
      <c r="N15" s="30"/>
      <c r="O15" s="30"/>
      <c r="P15" s="70"/>
    </row>
    <row r="16" spans="1:16" s="125" customFormat="1" ht="11.25" customHeight="1">
      <c r="A16" s="47" t="s">
        <v>60</v>
      </c>
      <c r="B16" s="39" t="s">
        <v>61</v>
      </c>
      <c r="C16" s="37">
        <v>-22020</v>
      </c>
      <c r="D16" s="35"/>
      <c r="E16" s="35"/>
      <c r="F16" s="35"/>
      <c r="G16" s="37"/>
      <c r="H16" s="35"/>
      <c r="I16" s="35"/>
      <c r="J16" s="35"/>
      <c r="K16" s="37"/>
      <c r="L16" s="35"/>
      <c r="M16" s="38"/>
      <c r="N16" s="35"/>
      <c r="O16" s="35"/>
      <c r="P16" s="81"/>
    </row>
    <row r="17" spans="1:16" s="124" customFormat="1" ht="11.25" customHeight="1">
      <c r="A17" s="79" t="s">
        <v>62</v>
      </c>
      <c r="B17" s="26" t="s">
        <v>63</v>
      </c>
      <c r="C17" s="62"/>
      <c r="D17" s="30"/>
      <c r="E17" s="30"/>
      <c r="F17" s="30">
        <v>13066</v>
      </c>
      <c r="G17" s="62">
        <v>9480</v>
      </c>
      <c r="H17" s="30"/>
      <c r="I17" s="30"/>
      <c r="J17" s="30"/>
      <c r="K17" s="62"/>
      <c r="L17" s="30"/>
      <c r="M17" s="52"/>
      <c r="N17" s="30"/>
      <c r="O17" s="30"/>
      <c r="P17" s="70"/>
    </row>
    <row r="18" spans="1:16" s="125" customFormat="1" ht="11.25" customHeight="1">
      <c r="A18" s="47" t="s">
        <v>64</v>
      </c>
      <c r="B18" s="39" t="s">
        <v>61</v>
      </c>
      <c r="C18" s="37" t="s">
        <v>189</v>
      </c>
      <c r="D18" s="35"/>
      <c r="E18" s="35"/>
      <c r="F18" s="35"/>
      <c r="G18" s="37"/>
      <c r="H18" s="35"/>
      <c r="I18" s="35"/>
      <c r="J18" s="35"/>
      <c r="K18" s="37"/>
      <c r="L18" s="35"/>
      <c r="M18" s="38"/>
      <c r="N18" s="35"/>
      <c r="O18" s="35"/>
      <c r="P18" s="81"/>
    </row>
    <row r="19" spans="1:16" s="124" customFormat="1" ht="11.25" customHeight="1">
      <c r="A19" s="79" t="s">
        <v>66</v>
      </c>
      <c r="B19" s="26" t="s">
        <v>63</v>
      </c>
      <c r="C19" s="62"/>
      <c r="D19" s="30"/>
      <c r="E19" s="30"/>
      <c r="F19" s="30">
        <v>1031</v>
      </c>
      <c r="G19" s="62"/>
      <c r="H19" s="30">
        <v>778</v>
      </c>
      <c r="I19" s="30"/>
      <c r="J19" s="30"/>
      <c r="K19" s="62"/>
      <c r="L19" s="30"/>
      <c r="M19" s="52"/>
      <c r="N19" s="30"/>
      <c r="O19" s="30"/>
      <c r="P19" s="70"/>
    </row>
    <row r="20" spans="1:16" s="125" customFormat="1" ht="11.25" customHeight="1">
      <c r="A20" s="47" t="s">
        <v>67</v>
      </c>
      <c r="B20" s="39" t="s">
        <v>61</v>
      </c>
      <c r="C20" s="37">
        <v>0</v>
      </c>
      <c r="D20" s="35"/>
      <c r="E20" s="35"/>
      <c r="F20" s="35" t="s">
        <v>190</v>
      </c>
      <c r="G20" s="37"/>
      <c r="H20" s="35"/>
      <c r="I20" s="35"/>
      <c r="J20" s="35"/>
      <c r="K20" s="37"/>
      <c r="L20" s="35"/>
      <c r="M20" s="38" t="s">
        <v>55</v>
      </c>
      <c r="N20" s="35"/>
      <c r="O20" s="35"/>
      <c r="P20" s="81"/>
    </row>
    <row r="21" spans="1:16" s="124" customFormat="1" ht="11.25" customHeight="1">
      <c r="A21" s="79" t="s">
        <v>69</v>
      </c>
      <c r="B21" s="26" t="s">
        <v>63</v>
      </c>
      <c r="C21" s="62"/>
      <c r="D21" s="30"/>
      <c r="E21" s="30"/>
      <c r="F21" s="30">
        <v>0</v>
      </c>
      <c r="G21" s="62"/>
      <c r="H21" s="30"/>
      <c r="I21" s="30">
        <v>485</v>
      </c>
      <c r="J21" s="30"/>
      <c r="K21" s="62"/>
      <c r="L21" s="30"/>
      <c r="M21" s="52"/>
      <c r="N21" s="30"/>
      <c r="O21" s="30"/>
      <c r="P21" s="70"/>
    </row>
    <row r="22" spans="1:16" s="125" customFormat="1" ht="11.25" customHeight="1">
      <c r="A22" s="47" t="s">
        <v>70</v>
      </c>
      <c r="B22" s="39" t="s">
        <v>61</v>
      </c>
      <c r="C22" s="37">
        <v>-20</v>
      </c>
      <c r="D22" s="35"/>
      <c r="E22" s="35"/>
      <c r="F22" s="35" t="s">
        <v>165</v>
      </c>
      <c r="G22" s="37"/>
      <c r="H22" s="35"/>
      <c r="I22" s="35"/>
      <c r="J22" s="35"/>
      <c r="K22" s="37"/>
      <c r="L22" s="35"/>
      <c r="M22" s="38"/>
      <c r="N22" s="35"/>
      <c r="O22" s="35"/>
      <c r="P22" s="81"/>
    </row>
    <row r="23" spans="1:16" s="124" customFormat="1" ht="11.25" customHeight="1">
      <c r="A23" s="79" t="s">
        <v>72</v>
      </c>
      <c r="B23" s="26" t="s">
        <v>63</v>
      </c>
      <c r="C23" s="62"/>
      <c r="D23" s="30"/>
      <c r="E23" s="30"/>
      <c r="F23" s="30">
        <v>5</v>
      </c>
      <c r="G23" s="62"/>
      <c r="H23" s="30"/>
      <c r="I23" s="30"/>
      <c r="J23" s="30">
        <v>79</v>
      </c>
      <c r="K23" s="62"/>
      <c r="L23" s="30"/>
      <c r="M23" s="52"/>
      <c r="N23" s="30"/>
      <c r="O23" s="30"/>
      <c r="P23" s="70"/>
    </row>
    <row r="24" spans="1:16" s="125" customFormat="1" ht="11.25" customHeight="1">
      <c r="A24" s="47" t="s">
        <v>73</v>
      </c>
      <c r="B24" s="39" t="s">
        <v>61</v>
      </c>
      <c r="C24" s="37">
        <v>-432</v>
      </c>
      <c r="D24" s="35"/>
      <c r="E24" s="35"/>
      <c r="F24" s="35">
        <v>-31</v>
      </c>
      <c r="G24" s="37">
        <v>-564</v>
      </c>
      <c r="H24" s="35">
        <v>-22</v>
      </c>
      <c r="I24" s="35">
        <v>-24</v>
      </c>
      <c r="J24" s="35">
        <v>-4</v>
      </c>
      <c r="K24" s="37"/>
      <c r="L24" s="35"/>
      <c r="M24" s="38"/>
      <c r="N24" s="35"/>
      <c r="O24" s="35"/>
      <c r="P24" s="81"/>
    </row>
    <row r="25" spans="1:16" s="124" customFormat="1" ht="11.25" customHeight="1">
      <c r="A25" s="79" t="s">
        <v>74</v>
      </c>
      <c r="B25" s="26" t="s">
        <v>63</v>
      </c>
      <c r="C25" s="62"/>
      <c r="D25" s="30"/>
      <c r="E25" s="30"/>
      <c r="F25" s="30"/>
      <c r="G25" s="62"/>
      <c r="H25" s="30"/>
      <c r="I25" s="30"/>
      <c r="J25" s="30"/>
      <c r="K25" s="62"/>
      <c r="L25" s="30"/>
      <c r="M25" s="52"/>
      <c r="N25" s="30"/>
      <c r="O25" s="30"/>
      <c r="P25" s="70"/>
    </row>
    <row r="26" spans="1:16" s="125" customFormat="1" ht="11.25" customHeight="1">
      <c r="A26" s="47" t="s">
        <v>75</v>
      </c>
      <c r="B26" s="39" t="s">
        <v>61</v>
      </c>
      <c r="C26" s="37">
        <v>-9860</v>
      </c>
      <c r="D26" s="35"/>
      <c r="E26" s="35"/>
      <c r="F26" s="35" t="s">
        <v>191</v>
      </c>
      <c r="G26" s="37"/>
      <c r="H26" s="35"/>
      <c r="I26" s="35"/>
      <c r="J26" s="35"/>
      <c r="K26" s="37"/>
      <c r="L26" s="35"/>
      <c r="M26" s="38"/>
      <c r="N26" s="35"/>
      <c r="O26" s="35" t="s">
        <v>178</v>
      </c>
      <c r="P26" s="81"/>
    </row>
    <row r="27" spans="1:16" s="124" customFormat="1" ht="11.25" customHeight="1">
      <c r="A27" s="79" t="s">
        <v>78</v>
      </c>
      <c r="B27" s="26" t="s">
        <v>63</v>
      </c>
      <c r="C27" s="62"/>
      <c r="D27" s="30"/>
      <c r="E27" s="30"/>
      <c r="F27" s="30">
        <v>610</v>
      </c>
      <c r="G27" s="62"/>
      <c r="H27" s="30"/>
      <c r="I27" s="30"/>
      <c r="J27" s="30"/>
      <c r="K27" s="62">
        <v>4306</v>
      </c>
      <c r="L27" s="30"/>
      <c r="M27" s="52"/>
      <c r="N27" s="30"/>
      <c r="O27" s="30"/>
      <c r="P27" s="70"/>
    </row>
    <row r="28" spans="1:16" s="125" customFormat="1" ht="11.25" customHeight="1">
      <c r="A28" s="47" t="s">
        <v>79</v>
      </c>
      <c r="B28" s="39" t="s">
        <v>61</v>
      </c>
      <c r="C28" s="37">
        <v>-22730</v>
      </c>
      <c r="D28" s="35"/>
      <c r="E28" s="35"/>
      <c r="F28" s="35">
        <v>-6980</v>
      </c>
      <c r="G28" s="37"/>
      <c r="H28" s="35"/>
      <c r="I28" s="35"/>
      <c r="J28" s="35"/>
      <c r="K28" s="37"/>
      <c r="L28" s="35"/>
      <c r="M28" s="38"/>
      <c r="N28" s="35"/>
      <c r="O28" s="35"/>
      <c r="P28" s="81"/>
    </row>
    <row r="29" spans="1:16" s="124" customFormat="1" ht="11.25" customHeight="1">
      <c r="A29" s="79" t="s">
        <v>80</v>
      </c>
      <c r="B29" s="26" t="s">
        <v>63</v>
      </c>
      <c r="C29" s="62"/>
      <c r="D29" s="30"/>
      <c r="E29" s="30"/>
      <c r="F29" s="30">
        <v>2236</v>
      </c>
      <c r="G29" s="62"/>
      <c r="H29" s="30"/>
      <c r="I29" s="30"/>
      <c r="J29" s="30"/>
      <c r="K29" s="62"/>
      <c r="L29" s="30">
        <v>5782</v>
      </c>
      <c r="M29" s="52"/>
      <c r="N29" s="30">
        <v>9803</v>
      </c>
      <c r="O29" s="30"/>
      <c r="P29" s="70"/>
    </row>
    <row r="30" spans="1:16" s="125" customFormat="1" ht="11.25" customHeight="1">
      <c r="A30" s="47" t="s">
        <v>81</v>
      </c>
      <c r="B30" s="39" t="s">
        <v>61</v>
      </c>
      <c r="C30" s="37"/>
      <c r="D30" s="35"/>
      <c r="E30" s="35"/>
      <c r="F30" s="33"/>
      <c r="G30" s="37"/>
      <c r="H30" s="35"/>
      <c r="I30" s="35"/>
      <c r="J30" s="35"/>
      <c r="K30" s="37" t="s">
        <v>192</v>
      </c>
      <c r="L30" s="35" t="s">
        <v>193</v>
      </c>
      <c r="M30" s="38" t="s">
        <v>194</v>
      </c>
      <c r="N30" s="35"/>
      <c r="O30" s="35" t="s">
        <v>195</v>
      </c>
      <c r="P30" s="81"/>
    </row>
    <row r="31" spans="1:16" s="124" customFormat="1" ht="11.25" customHeight="1">
      <c r="A31" s="79" t="s">
        <v>86</v>
      </c>
      <c r="B31" s="26" t="s">
        <v>63</v>
      </c>
      <c r="C31" s="62"/>
      <c r="D31" s="30"/>
      <c r="E31" s="30"/>
      <c r="F31" s="30"/>
      <c r="G31" s="62"/>
      <c r="H31" s="30"/>
      <c r="I31" s="30"/>
      <c r="J31" s="30"/>
      <c r="K31" s="62"/>
      <c r="L31" s="28"/>
      <c r="M31" s="52">
        <v>10941</v>
      </c>
      <c r="N31" s="28"/>
      <c r="O31" s="30"/>
      <c r="P31" s="70"/>
    </row>
    <row r="32" spans="1:16" s="125" customFormat="1" ht="11.25" customHeight="1" thickBot="1">
      <c r="A32" s="65" t="s">
        <v>87</v>
      </c>
      <c r="B32" s="54"/>
      <c r="C32" s="55">
        <v>-57602</v>
      </c>
      <c r="D32" s="56"/>
      <c r="E32" s="56">
        <v>0</v>
      </c>
      <c r="F32" s="56">
        <v>-10291</v>
      </c>
      <c r="G32" s="66">
        <v>-564</v>
      </c>
      <c r="H32" s="67">
        <v>-22</v>
      </c>
      <c r="I32" s="67">
        <v>-24</v>
      </c>
      <c r="J32" s="67">
        <v>-4</v>
      </c>
      <c r="K32" s="55">
        <v>-4264</v>
      </c>
      <c r="L32" s="56">
        <v>-4486</v>
      </c>
      <c r="M32" s="57">
        <v>-67</v>
      </c>
      <c r="N32" s="56"/>
      <c r="O32" s="58">
        <v>-450</v>
      </c>
      <c r="P32" s="81"/>
    </row>
    <row r="33" spans="1:16" s="49" customFormat="1" ht="12" customHeight="1">
      <c r="A33" s="50" t="s">
        <v>88</v>
      </c>
      <c r="B33" s="26"/>
      <c r="C33" s="27"/>
      <c r="D33" s="28"/>
      <c r="E33" s="28"/>
      <c r="F33" s="28"/>
      <c r="G33" s="27"/>
      <c r="H33" s="28"/>
      <c r="I33" s="28"/>
      <c r="J33" s="28"/>
      <c r="K33" s="27"/>
      <c r="L33" s="28"/>
      <c r="M33" s="29"/>
      <c r="N33" s="28"/>
      <c r="O33" s="30"/>
      <c r="P33" s="70"/>
    </row>
    <row r="34" spans="1:16" s="51" customFormat="1" ht="12.75" customHeight="1">
      <c r="A34" s="51" t="s">
        <v>89</v>
      </c>
      <c r="B34" s="47" t="s">
        <v>61</v>
      </c>
      <c r="C34" s="32">
        <v>-167</v>
      </c>
      <c r="D34" s="33"/>
      <c r="E34" s="33"/>
      <c r="F34" s="33">
        <v>-47</v>
      </c>
      <c r="G34" s="32">
        <v>-1788</v>
      </c>
      <c r="H34" s="33">
        <v>-59</v>
      </c>
      <c r="I34" s="33">
        <v>-265</v>
      </c>
      <c r="J34" s="33">
        <v>-49</v>
      </c>
      <c r="K34" s="32">
        <v>-8</v>
      </c>
      <c r="L34" s="33">
        <v>-124</v>
      </c>
      <c r="M34" s="34">
        <v>-1443</v>
      </c>
      <c r="N34" s="33">
        <v>-5</v>
      </c>
      <c r="O34" s="35">
        <v>-75</v>
      </c>
      <c r="P34" s="81"/>
    </row>
    <row r="35" spans="1:16" s="49" customFormat="1" ht="12.75" customHeight="1">
      <c r="A35" s="49" t="s">
        <v>91</v>
      </c>
      <c r="B35" s="48" t="s">
        <v>92</v>
      </c>
      <c r="C35" s="27"/>
      <c r="D35" s="28">
        <v>-42</v>
      </c>
      <c r="E35" s="28"/>
      <c r="F35" s="28">
        <v>-6969</v>
      </c>
      <c r="G35" s="27"/>
      <c r="H35" s="28"/>
      <c r="I35" s="28"/>
      <c r="J35" s="28"/>
      <c r="K35" s="27"/>
      <c r="L35" s="28"/>
      <c r="M35" s="29"/>
      <c r="N35" s="28">
        <v>-9313</v>
      </c>
      <c r="O35" s="30"/>
      <c r="P35" s="70"/>
    </row>
    <row r="36" spans="1:16" s="51" customFormat="1" ht="12.75" customHeight="1">
      <c r="A36" s="51" t="s">
        <v>93</v>
      </c>
      <c r="B36" s="39" t="s">
        <v>92</v>
      </c>
      <c r="C36" s="32"/>
      <c r="D36" s="33">
        <v>-4640</v>
      </c>
      <c r="E36" s="33"/>
      <c r="F36" s="33"/>
      <c r="G36" s="32"/>
      <c r="H36" s="33"/>
      <c r="I36" s="33"/>
      <c r="J36" s="33"/>
      <c r="K36" s="32"/>
      <c r="L36" s="33"/>
      <c r="M36" s="34"/>
      <c r="N36" s="33"/>
      <c r="O36" s="35"/>
      <c r="P36" s="81"/>
    </row>
    <row r="37" spans="1:16" s="49" customFormat="1" ht="12.75" customHeight="1" thickBot="1">
      <c r="A37" s="59" t="s">
        <v>94</v>
      </c>
      <c r="B37" s="42"/>
      <c r="C37" s="43">
        <v>-167</v>
      </c>
      <c r="D37" s="44">
        <v>-4682</v>
      </c>
      <c r="E37" s="44">
        <v>0</v>
      </c>
      <c r="F37" s="44">
        <f>SUM(F34:F36)</f>
        <v>-7016</v>
      </c>
      <c r="G37" s="43">
        <v>-1788</v>
      </c>
      <c r="H37" s="44">
        <v>-59</v>
      </c>
      <c r="I37" s="44">
        <v>-265</v>
      </c>
      <c r="J37" s="44">
        <v>-49</v>
      </c>
      <c r="K37" s="43">
        <v>-8</v>
      </c>
      <c r="L37" s="44">
        <v>-124</v>
      </c>
      <c r="M37" s="45">
        <v>-1443</v>
      </c>
      <c r="N37" s="44">
        <f>SUM(N34:N36)</f>
        <v>-9318</v>
      </c>
      <c r="O37" s="61">
        <v>-75</v>
      </c>
      <c r="P37" s="70"/>
    </row>
    <row r="38" spans="1:16" s="49" customFormat="1" ht="12.75" customHeight="1">
      <c r="A38" s="49" t="s">
        <v>95</v>
      </c>
      <c r="B38" s="26"/>
      <c r="C38" s="27">
        <v>-528</v>
      </c>
      <c r="D38" s="28">
        <v>79</v>
      </c>
      <c r="E38" s="28">
        <v>0</v>
      </c>
      <c r="F38" s="28">
        <f>SUM(F14+F32+F37)</f>
        <v>-345</v>
      </c>
      <c r="G38" s="27">
        <v>-99</v>
      </c>
      <c r="H38" s="28">
        <v>0</v>
      </c>
      <c r="I38" s="28">
        <v>0</v>
      </c>
      <c r="J38" s="28">
        <v>0</v>
      </c>
      <c r="K38" s="27">
        <v>0</v>
      </c>
      <c r="L38" s="28">
        <v>0</v>
      </c>
      <c r="M38" s="29">
        <v>-18</v>
      </c>
      <c r="N38" s="28">
        <v>485</v>
      </c>
      <c r="O38" s="30">
        <v>20</v>
      </c>
      <c r="P38" s="70"/>
    </row>
    <row r="39" s="115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A1">
      <selection activeCell="O38" sqref="O38"/>
    </sheetView>
  </sheetViews>
  <sheetFormatPr defaultColWidth="9.140625" defaultRowHeight="12.75"/>
  <cols>
    <col min="1" max="1" width="23.7109375" style="0" customWidth="1"/>
    <col min="2" max="2" width="26.28125" style="0" customWidth="1"/>
  </cols>
  <sheetData>
    <row r="1" spans="1:15" s="4" customFormat="1" ht="13.5" customHeight="1">
      <c r="A1" s="1" t="s">
        <v>212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" s="7" customFormat="1" ht="13.5" customHeight="1">
      <c r="A2" s="5" t="s">
        <v>213</v>
      </c>
      <c r="B2" s="6"/>
    </row>
    <row r="3" spans="3:16" s="49" customFormat="1" ht="12" customHeight="1">
      <c r="C3" s="8" t="s">
        <v>0</v>
      </c>
      <c r="D3" s="9" t="s">
        <v>1</v>
      </c>
      <c r="E3" s="9" t="s">
        <v>2</v>
      </c>
      <c r="F3" s="9" t="s">
        <v>3</v>
      </c>
      <c r="G3" s="8" t="s">
        <v>4</v>
      </c>
      <c r="H3" s="9" t="s">
        <v>5</v>
      </c>
      <c r="I3" s="9" t="s">
        <v>6</v>
      </c>
      <c r="J3" s="10" t="s">
        <v>7</v>
      </c>
      <c r="K3" s="8" t="s">
        <v>8</v>
      </c>
      <c r="L3" s="9" t="s">
        <v>9</v>
      </c>
      <c r="M3" s="10" t="s">
        <v>10</v>
      </c>
      <c r="N3" s="9" t="s">
        <v>11</v>
      </c>
      <c r="O3" s="9" t="s">
        <v>12</v>
      </c>
      <c r="P3" s="70"/>
    </row>
    <row r="4" spans="3:16" s="113" customFormat="1" ht="10.5" customHeight="1">
      <c r="C4" s="69" t="s">
        <v>13</v>
      </c>
      <c r="D4" s="11"/>
      <c r="E4" s="11"/>
      <c r="F4" s="11" t="s">
        <v>14</v>
      </c>
      <c r="G4" s="12" t="s">
        <v>15</v>
      </c>
      <c r="H4" s="11"/>
      <c r="I4" s="11"/>
      <c r="J4" s="11"/>
      <c r="K4" s="12" t="s">
        <v>16</v>
      </c>
      <c r="L4" s="13" t="s">
        <v>16</v>
      </c>
      <c r="M4" s="14" t="s">
        <v>17</v>
      </c>
      <c r="N4" s="11" t="s">
        <v>18</v>
      </c>
      <c r="O4" s="13" t="s">
        <v>19</v>
      </c>
      <c r="P4" s="114"/>
    </row>
    <row r="5" spans="1:16" s="49" customFormat="1" ht="10.5" customHeight="1">
      <c r="A5" s="15"/>
      <c r="C5" s="16" t="s">
        <v>20</v>
      </c>
      <c r="D5" s="17" t="s">
        <v>21</v>
      </c>
      <c r="E5" s="17" t="s">
        <v>22</v>
      </c>
      <c r="F5" s="17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7" t="s">
        <v>28</v>
      </c>
      <c r="L5" s="17" t="s">
        <v>29</v>
      </c>
      <c r="M5" s="19" t="s">
        <v>30</v>
      </c>
      <c r="N5" s="17" t="s">
        <v>31</v>
      </c>
      <c r="O5" s="17" t="s">
        <v>32</v>
      </c>
      <c r="P5" s="70"/>
    </row>
    <row r="6" spans="1:16" s="113" customFormat="1" ht="11.25" customHeight="1">
      <c r="A6" s="20"/>
      <c r="C6" s="123" t="s">
        <v>33</v>
      </c>
      <c r="D6" s="21" t="s">
        <v>33</v>
      </c>
      <c r="E6" s="21" t="s">
        <v>34</v>
      </c>
      <c r="F6" s="22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1" t="s">
        <v>38</v>
      </c>
      <c r="L6" s="21" t="s">
        <v>38</v>
      </c>
      <c r="M6" s="24" t="s">
        <v>37</v>
      </c>
      <c r="N6" s="21" t="s">
        <v>39</v>
      </c>
      <c r="O6" s="21" t="s">
        <v>40</v>
      </c>
      <c r="P6" s="114"/>
    </row>
    <row r="7" spans="1:16" s="49" customFormat="1" ht="13.5" customHeight="1" thickBot="1">
      <c r="A7" s="60"/>
      <c r="B7" s="73"/>
      <c r="C7" s="85" t="s">
        <v>224</v>
      </c>
      <c r="D7" s="86"/>
      <c r="E7" s="86"/>
      <c r="F7" s="86"/>
      <c r="G7" s="59"/>
      <c r="H7" s="87"/>
      <c r="I7" s="87"/>
      <c r="J7" s="85" t="s">
        <v>225</v>
      </c>
      <c r="K7" s="60"/>
      <c r="L7" s="60"/>
      <c r="M7" s="60"/>
      <c r="N7" s="60"/>
      <c r="O7" s="42"/>
      <c r="P7" s="70"/>
    </row>
    <row r="8" spans="1:16" s="49" customFormat="1" ht="12" customHeight="1">
      <c r="A8" s="50" t="s">
        <v>226</v>
      </c>
      <c r="C8" s="70"/>
      <c r="D8" s="2"/>
      <c r="E8" s="2"/>
      <c r="F8" s="2"/>
      <c r="G8" s="70"/>
      <c r="H8" s="2"/>
      <c r="I8" s="2"/>
      <c r="K8" s="25"/>
      <c r="L8" s="2"/>
      <c r="M8" s="26"/>
      <c r="N8" s="2"/>
      <c r="O8" s="2"/>
      <c r="P8" s="70"/>
    </row>
    <row r="9" spans="1:16" s="124" customFormat="1" ht="11.25" customHeight="1">
      <c r="A9" s="2" t="s">
        <v>41</v>
      </c>
      <c r="B9" s="2"/>
      <c r="C9" s="62">
        <v>47870</v>
      </c>
      <c r="D9" s="30">
        <v>4720</v>
      </c>
      <c r="E9" s="30"/>
      <c r="F9" s="30"/>
      <c r="G9" s="62"/>
      <c r="H9" s="30"/>
      <c r="I9" s="30"/>
      <c r="J9" s="30"/>
      <c r="K9" s="62"/>
      <c r="L9" s="30"/>
      <c r="M9" s="52"/>
      <c r="N9" s="30"/>
      <c r="O9" s="30"/>
      <c r="P9" s="70"/>
    </row>
    <row r="10" spans="1:16" s="125" customFormat="1" ht="11.25" customHeight="1">
      <c r="A10" s="47" t="s">
        <v>42</v>
      </c>
      <c r="B10" s="51"/>
      <c r="C10" s="37">
        <v>7623</v>
      </c>
      <c r="D10" s="35">
        <v>44</v>
      </c>
      <c r="E10" s="35"/>
      <c r="F10" s="35">
        <v>854</v>
      </c>
      <c r="G10" s="37">
        <v>152</v>
      </c>
      <c r="H10" s="35">
        <v>30</v>
      </c>
      <c r="I10" s="35">
        <v>13</v>
      </c>
      <c r="J10" s="35">
        <v>30</v>
      </c>
      <c r="K10" s="37">
        <v>9</v>
      </c>
      <c r="L10" s="35">
        <v>38</v>
      </c>
      <c r="M10" s="38">
        <v>250</v>
      </c>
      <c r="N10" s="35"/>
      <c r="O10" s="35">
        <v>54</v>
      </c>
      <c r="P10" s="81"/>
    </row>
    <row r="11" spans="1:16" s="124" customFormat="1" ht="11.25" customHeight="1">
      <c r="A11" s="2" t="s">
        <v>43</v>
      </c>
      <c r="B11" s="2"/>
      <c r="C11" s="62"/>
      <c r="D11" s="30"/>
      <c r="E11" s="30"/>
      <c r="F11" s="28">
        <v>16899</v>
      </c>
      <c r="G11" s="27">
        <v>9370</v>
      </c>
      <c r="H11" s="28">
        <v>869</v>
      </c>
      <c r="I11" s="28">
        <v>498</v>
      </c>
      <c r="J11" s="28">
        <v>77</v>
      </c>
      <c r="K11" s="27">
        <v>3957</v>
      </c>
      <c r="L11" s="28">
        <v>5719</v>
      </c>
      <c r="M11" s="29">
        <v>10442</v>
      </c>
      <c r="N11" s="28">
        <v>9864</v>
      </c>
      <c r="O11" s="28">
        <v>563</v>
      </c>
      <c r="P11" s="70"/>
    </row>
    <row r="12" spans="1:16" s="125" customFormat="1" ht="11.25" customHeight="1">
      <c r="A12" s="47" t="s">
        <v>44</v>
      </c>
      <c r="B12" s="47"/>
      <c r="C12" s="37">
        <v>-680</v>
      </c>
      <c r="D12" s="35" t="s">
        <v>55</v>
      </c>
      <c r="E12" s="35"/>
      <c r="F12" s="35" t="s">
        <v>198</v>
      </c>
      <c r="G12" s="37" t="s">
        <v>199</v>
      </c>
      <c r="H12" s="35" t="s">
        <v>200</v>
      </c>
      <c r="I12" s="35" t="s">
        <v>201</v>
      </c>
      <c r="J12" s="35" t="s">
        <v>202</v>
      </c>
      <c r="K12" s="37" t="s">
        <v>137</v>
      </c>
      <c r="L12" s="35">
        <v>-1473</v>
      </c>
      <c r="M12" s="38">
        <v>-9062</v>
      </c>
      <c r="N12" s="35"/>
      <c r="O12" s="35" t="s">
        <v>203</v>
      </c>
      <c r="P12" s="81"/>
    </row>
    <row r="13" spans="1:16" s="124" customFormat="1" ht="11.25" customHeight="1">
      <c r="A13" s="2" t="s">
        <v>54</v>
      </c>
      <c r="B13" s="49"/>
      <c r="C13" s="62">
        <v>769</v>
      </c>
      <c r="D13" s="28"/>
      <c r="E13" s="28"/>
      <c r="F13" s="30">
        <v>71</v>
      </c>
      <c r="G13" s="62"/>
      <c r="H13" s="30"/>
      <c r="I13" s="30"/>
      <c r="J13" s="30"/>
      <c r="K13" s="62"/>
      <c r="L13" s="30"/>
      <c r="M13" s="52" t="s">
        <v>53</v>
      </c>
      <c r="N13" s="30"/>
      <c r="O13" s="30"/>
      <c r="P13" s="70"/>
    </row>
    <row r="14" spans="1:16" s="125" customFormat="1" ht="11.25" customHeight="1" thickBot="1">
      <c r="A14" s="65" t="s">
        <v>59</v>
      </c>
      <c r="B14" s="65"/>
      <c r="C14" s="66">
        <v>55582</v>
      </c>
      <c r="D14" s="67">
        <v>4761</v>
      </c>
      <c r="E14" s="67">
        <v>0</v>
      </c>
      <c r="F14" s="67">
        <v>17649</v>
      </c>
      <c r="G14" s="66">
        <v>2486</v>
      </c>
      <c r="H14" s="67">
        <v>44</v>
      </c>
      <c r="I14" s="67">
        <v>273</v>
      </c>
      <c r="J14" s="67">
        <v>52</v>
      </c>
      <c r="K14" s="66">
        <v>3897</v>
      </c>
      <c r="L14" s="67">
        <v>4284</v>
      </c>
      <c r="M14" s="58">
        <v>1580</v>
      </c>
      <c r="N14" s="67">
        <v>9864</v>
      </c>
      <c r="O14" s="58">
        <v>577</v>
      </c>
      <c r="P14" s="81"/>
    </row>
    <row r="15" spans="1:16" s="124" customFormat="1" ht="11.25" customHeight="1">
      <c r="A15" s="50" t="s">
        <v>227</v>
      </c>
      <c r="B15" s="26"/>
      <c r="C15" s="27"/>
      <c r="D15" s="30"/>
      <c r="E15" s="30"/>
      <c r="F15" s="30"/>
      <c r="G15" s="62"/>
      <c r="H15" s="30"/>
      <c r="I15" s="30"/>
      <c r="J15" s="64"/>
      <c r="K15" s="62"/>
      <c r="L15" s="30"/>
      <c r="M15" s="52"/>
      <c r="N15" s="30"/>
      <c r="O15" s="30"/>
      <c r="P15" s="70"/>
    </row>
    <row r="16" spans="1:16" s="125" customFormat="1" ht="11.25" customHeight="1">
      <c r="A16" s="47" t="s">
        <v>60</v>
      </c>
      <c r="B16" s="39" t="s">
        <v>61</v>
      </c>
      <c r="C16" s="37">
        <v>-21720</v>
      </c>
      <c r="D16" s="35"/>
      <c r="E16" s="35"/>
      <c r="F16" s="35"/>
      <c r="G16" s="37"/>
      <c r="H16" s="35"/>
      <c r="I16" s="35"/>
      <c r="J16" s="35"/>
      <c r="K16" s="37"/>
      <c r="L16" s="35"/>
      <c r="M16" s="38"/>
      <c r="N16" s="35"/>
      <c r="O16" s="35"/>
      <c r="P16" s="81"/>
    </row>
    <row r="17" spans="1:16" s="124" customFormat="1" ht="11.25" customHeight="1">
      <c r="A17" s="79" t="s">
        <v>62</v>
      </c>
      <c r="B17" s="26" t="s">
        <v>63</v>
      </c>
      <c r="C17" s="62"/>
      <c r="D17" s="30"/>
      <c r="E17" s="30"/>
      <c r="F17" s="30">
        <v>12760</v>
      </c>
      <c r="G17" s="62">
        <v>9370</v>
      </c>
      <c r="H17" s="30"/>
      <c r="I17" s="30"/>
      <c r="J17" s="30"/>
      <c r="K17" s="62"/>
      <c r="L17" s="30"/>
      <c r="M17" s="52"/>
      <c r="N17" s="30"/>
      <c r="O17" s="30"/>
      <c r="P17" s="70"/>
    </row>
    <row r="18" spans="1:16" s="125" customFormat="1" ht="11.25" customHeight="1">
      <c r="A18" s="47" t="s">
        <v>64</v>
      </c>
      <c r="B18" s="39" t="s">
        <v>61</v>
      </c>
      <c r="C18" s="37" t="s">
        <v>204</v>
      </c>
      <c r="D18" s="35"/>
      <c r="E18" s="35"/>
      <c r="F18" s="35"/>
      <c r="G18" s="37"/>
      <c r="H18" s="35"/>
      <c r="I18" s="35"/>
      <c r="J18" s="35"/>
      <c r="K18" s="37"/>
      <c r="L18" s="35"/>
      <c r="M18" s="38"/>
      <c r="N18" s="35"/>
      <c r="O18" s="35"/>
      <c r="P18" s="81"/>
    </row>
    <row r="19" spans="1:16" s="124" customFormat="1" ht="11.25" customHeight="1">
      <c r="A19" s="79" t="s">
        <v>66</v>
      </c>
      <c r="B19" s="26" t="s">
        <v>63</v>
      </c>
      <c r="C19" s="62"/>
      <c r="D19" s="30"/>
      <c r="E19" s="30"/>
      <c r="F19" s="30">
        <v>1151</v>
      </c>
      <c r="G19" s="62"/>
      <c r="H19" s="30">
        <v>869</v>
      </c>
      <c r="I19" s="30"/>
      <c r="J19" s="30"/>
      <c r="K19" s="62"/>
      <c r="L19" s="30"/>
      <c r="M19" s="52"/>
      <c r="N19" s="30"/>
      <c r="O19" s="30"/>
      <c r="P19" s="70"/>
    </row>
    <row r="20" spans="1:16" s="125" customFormat="1" ht="11.25" customHeight="1">
      <c r="A20" s="47" t="s">
        <v>67</v>
      </c>
      <c r="B20" s="39" t="s">
        <v>61</v>
      </c>
      <c r="C20" s="37">
        <v>-60</v>
      </c>
      <c r="D20" s="35"/>
      <c r="E20" s="35"/>
      <c r="F20" s="35" t="s">
        <v>205</v>
      </c>
      <c r="G20" s="37"/>
      <c r="H20" s="35"/>
      <c r="I20" s="35"/>
      <c r="J20" s="35"/>
      <c r="K20" s="37"/>
      <c r="L20" s="35"/>
      <c r="M20" s="38" t="s">
        <v>55</v>
      </c>
      <c r="N20" s="35"/>
      <c r="O20" s="35"/>
      <c r="P20" s="81"/>
    </row>
    <row r="21" spans="1:16" s="124" customFormat="1" ht="11.25" customHeight="1">
      <c r="A21" s="79" t="s">
        <v>69</v>
      </c>
      <c r="B21" s="26" t="s">
        <v>63</v>
      </c>
      <c r="C21" s="62"/>
      <c r="D21" s="30"/>
      <c r="E21" s="30"/>
      <c r="F21" s="30">
        <v>0</v>
      </c>
      <c r="G21" s="62"/>
      <c r="H21" s="30"/>
      <c r="I21" s="30">
        <v>498</v>
      </c>
      <c r="J21" s="30"/>
      <c r="K21" s="62"/>
      <c r="L21" s="30"/>
      <c r="M21" s="52"/>
      <c r="N21" s="30"/>
      <c r="O21" s="30"/>
      <c r="P21" s="70"/>
    </row>
    <row r="22" spans="1:16" s="125" customFormat="1" ht="11.25" customHeight="1">
      <c r="A22" s="47" t="s">
        <v>70</v>
      </c>
      <c r="B22" s="39" t="s">
        <v>61</v>
      </c>
      <c r="C22" s="37">
        <v>-20</v>
      </c>
      <c r="D22" s="35"/>
      <c r="E22" s="35"/>
      <c r="F22" s="35" t="s">
        <v>98</v>
      </c>
      <c r="G22" s="37"/>
      <c r="H22" s="35"/>
      <c r="I22" s="35"/>
      <c r="J22" s="35"/>
      <c r="K22" s="37"/>
      <c r="L22" s="35"/>
      <c r="M22" s="38"/>
      <c r="N22" s="35"/>
      <c r="O22" s="35"/>
      <c r="P22" s="81"/>
    </row>
    <row r="23" spans="1:16" s="124" customFormat="1" ht="11.25" customHeight="1">
      <c r="A23" s="79" t="s">
        <v>72</v>
      </c>
      <c r="B23" s="26" t="s">
        <v>63</v>
      </c>
      <c r="C23" s="62"/>
      <c r="D23" s="30"/>
      <c r="E23" s="30"/>
      <c r="F23" s="30">
        <v>0</v>
      </c>
      <c r="G23" s="62"/>
      <c r="H23" s="30"/>
      <c r="I23" s="30"/>
      <c r="J23" s="30">
        <v>77</v>
      </c>
      <c r="K23" s="62"/>
      <c r="L23" s="30"/>
      <c r="M23" s="52"/>
      <c r="N23" s="30"/>
      <c r="O23" s="30"/>
      <c r="P23" s="70"/>
    </row>
    <row r="24" spans="1:16" s="125" customFormat="1" ht="11.25" customHeight="1">
      <c r="A24" s="47" t="s">
        <v>73</v>
      </c>
      <c r="B24" s="39" t="s">
        <v>61</v>
      </c>
      <c r="C24" s="37">
        <v>-405</v>
      </c>
      <c r="D24" s="35"/>
      <c r="E24" s="35"/>
      <c r="F24" s="35">
        <v>-27</v>
      </c>
      <c r="G24" s="37">
        <v>-590</v>
      </c>
      <c r="H24" s="35">
        <v>-6</v>
      </c>
      <c r="I24" s="35">
        <v>-38</v>
      </c>
      <c r="J24" s="35">
        <v>-8</v>
      </c>
      <c r="K24" s="37"/>
      <c r="L24" s="35"/>
      <c r="M24" s="38"/>
      <c r="N24" s="35"/>
      <c r="O24" s="35"/>
      <c r="P24" s="81"/>
    </row>
    <row r="25" spans="1:16" s="124" customFormat="1" ht="11.25" customHeight="1">
      <c r="A25" s="79" t="s">
        <v>74</v>
      </c>
      <c r="B25" s="26" t="s">
        <v>63</v>
      </c>
      <c r="C25" s="62"/>
      <c r="D25" s="30"/>
      <c r="E25" s="30"/>
      <c r="F25" s="30"/>
      <c r="G25" s="62"/>
      <c r="H25" s="30"/>
      <c r="I25" s="30"/>
      <c r="J25" s="30"/>
      <c r="K25" s="62"/>
      <c r="L25" s="30"/>
      <c r="M25" s="52"/>
      <c r="N25" s="30"/>
      <c r="O25" s="30"/>
      <c r="P25" s="70"/>
    </row>
    <row r="26" spans="1:16" s="125" customFormat="1" ht="11.25" customHeight="1">
      <c r="A26" s="47" t="s">
        <v>75</v>
      </c>
      <c r="B26" s="39" t="s">
        <v>61</v>
      </c>
      <c r="C26" s="37">
        <v>-8900</v>
      </c>
      <c r="D26" s="35"/>
      <c r="E26" s="35"/>
      <c r="F26" s="35" t="s">
        <v>206</v>
      </c>
      <c r="G26" s="37"/>
      <c r="H26" s="35"/>
      <c r="I26" s="35"/>
      <c r="J26" s="35"/>
      <c r="K26" s="37"/>
      <c r="L26" s="35"/>
      <c r="M26" s="38"/>
      <c r="N26" s="35"/>
      <c r="O26" s="35" t="s">
        <v>207</v>
      </c>
      <c r="P26" s="81"/>
    </row>
    <row r="27" spans="1:16" s="124" customFormat="1" ht="11.25" customHeight="1">
      <c r="A27" s="79" t="s">
        <v>78</v>
      </c>
      <c r="B27" s="26" t="s">
        <v>63</v>
      </c>
      <c r="C27" s="62"/>
      <c r="D27" s="30"/>
      <c r="E27" s="30"/>
      <c r="F27" s="30">
        <v>570</v>
      </c>
      <c r="G27" s="62"/>
      <c r="H27" s="30"/>
      <c r="I27" s="30"/>
      <c r="J27" s="30"/>
      <c r="K27" s="62">
        <v>3957</v>
      </c>
      <c r="L27" s="30"/>
      <c r="M27" s="52"/>
      <c r="N27" s="30"/>
      <c r="O27" s="30"/>
      <c r="P27" s="70"/>
    </row>
    <row r="28" spans="1:16" s="125" customFormat="1" ht="11.25" customHeight="1">
      <c r="A28" s="47" t="s">
        <v>79</v>
      </c>
      <c r="B28" s="39" t="s">
        <v>61</v>
      </c>
      <c r="C28" s="37">
        <v>-21820</v>
      </c>
      <c r="D28" s="35"/>
      <c r="E28" s="35"/>
      <c r="F28" s="35" t="s">
        <v>208</v>
      </c>
      <c r="G28" s="37"/>
      <c r="H28" s="35"/>
      <c r="I28" s="35"/>
      <c r="J28" s="35"/>
      <c r="K28" s="37"/>
      <c r="L28" s="35"/>
      <c r="M28" s="38"/>
      <c r="N28" s="35"/>
      <c r="O28" s="35"/>
      <c r="P28" s="81"/>
    </row>
    <row r="29" spans="1:16" s="124" customFormat="1" ht="11.25" customHeight="1">
      <c r="A29" s="79" t="s">
        <v>80</v>
      </c>
      <c r="B29" s="26" t="s">
        <v>63</v>
      </c>
      <c r="C29" s="62"/>
      <c r="D29" s="30"/>
      <c r="E29" s="30"/>
      <c r="F29" s="30">
        <v>2418</v>
      </c>
      <c r="G29" s="62"/>
      <c r="H29" s="30"/>
      <c r="I29" s="30"/>
      <c r="J29" s="30"/>
      <c r="K29" s="62"/>
      <c r="L29" s="30">
        <v>5719</v>
      </c>
      <c r="M29" s="52"/>
      <c r="N29" s="30">
        <v>9864</v>
      </c>
      <c r="O29" s="30"/>
      <c r="P29" s="70"/>
    </row>
    <row r="30" spans="1:16" s="125" customFormat="1" ht="11.25" customHeight="1">
      <c r="A30" s="47" t="s">
        <v>81</v>
      </c>
      <c r="B30" s="39" t="s">
        <v>61</v>
      </c>
      <c r="C30" s="37"/>
      <c r="D30" s="35"/>
      <c r="E30" s="35"/>
      <c r="F30" s="33"/>
      <c r="G30" s="37"/>
      <c r="H30" s="35"/>
      <c r="I30" s="35"/>
      <c r="J30" s="35"/>
      <c r="K30" s="37" t="s">
        <v>209</v>
      </c>
      <c r="L30" s="35">
        <v>-4160</v>
      </c>
      <c r="M30" s="38" t="s">
        <v>210</v>
      </c>
      <c r="N30" s="35"/>
      <c r="O30" s="35" t="s">
        <v>211</v>
      </c>
      <c r="P30" s="81"/>
    </row>
    <row r="31" spans="1:16" s="124" customFormat="1" ht="11.25" customHeight="1">
      <c r="A31" s="79" t="s">
        <v>86</v>
      </c>
      <c r="B31" s="26" t="s">
        <v>63</v>
      </c>
      <c r="C31" s="62"/>
      <c r="D31" s="30"/>
      <c r="E31" s="30"/>
      <c r="F31" s="30"/>
      <c r="G31" s="62"/>
      <c r="H31" s="30"/>
      <c r="I31" s="30"/>
      <c r="J31" s="30"/>
      <c r="K31" s="62"/>
      <c r="L31" s="28"/>
      <c r="M31" s="52">
        <v>10442</v>
      </c>
      <c r="N31" s="28"/>
      <c r="O31" s="30"/>
      <c r="P31" s="70"/>
    </row>
    <row r="32" spans="1:16" s="125" customFormat="1" ht="11.25" customHeight="1" thickBot="1">
      <c r="A32" s="65" t="s">
        <v>87</v>
      </c>
      <c r="B32" s="54"/>
      <c r="C32" s="55">
        <v>-55565</v>
      </c>
      <c r="D32" s="56"/>
      <c r="E32" s="56">
        <v>0</v>
      </c>
      <c r="F32" s="56">
        <v>-10777</v>
      </c>
      <c r="G32" s="66">
        <v>-590</v>
      </c>
      <c r="H32" s="67">
        <v>-6</v>
      </c>
      <c r="I32" s="67">
        <v>-38</v>
      </c>
      <c r="J32" s="67">
        <v>-8</v>
      </c>
      <c r="K32" s="55">
        <v>-3890</v>
      </c>
      <c r="L32" s="56">
        <v>-4160</v>
      </c>
      <c r="M32" s="57">
        <v>-65</v>
      </c>
      <c r="N32" s="56"/>
      <c r="O32" s="58">
        <v>-468</v>
      </c>
      <c r="P32" s="81"/>
    </row>
    <row r="33" spans="1:16" s="124" customFormat="1" ht="11.25" customHeight="1">
      <c r="A33" s="50" t="s">
        <v>88</v>
      </c>
      <c r="B33" s="26"/>
      <c r="C33" s="62"/>
      <c r="D33" s="30"/>
      <c r="E33" s="30"/>
      <c r="F33" s="30"/>
      <c r="G33" s="62"/>
      <c r="H33" s="30"/>
      <c r="I33" s="30"/>
      <c r="J33" s="30"/>
      <c r="K33" s="62"/>
      <c r="L33" s="28"/>
      <c r="M33" s="52"/>
      <c r="N33" s="28"/>
      <c r="O33" s="30"/>
      <c r="P33" s="70"/>
    </row>
    <row r="34" spans="1:16" s="125" customFormat="1" ht="11.25" customHeight="1">
      <c r="A34" s="51" t="s">
        <v>89</v>
      </c>
      <c r="B34" s="47" t="s">
        <v>61</v>
      </c>
      <c r="C34" s="37">
        <v>-171</v>
      </c>
      <c r="D34" s="35"/>
      <c r="E34" s="35"/>
      <c r="F34" s="35">
        <v>-50</v>
      </c>
      <c r="G34" s="37">
        <v>-1855</v>
      </c>
      <c r="H34" s="35">
        <v>-38</v>
      </c>
      <c r="I34" s="35">
        <v>-235</v>
      </c>
      <c r="J34" s="35">
        <v>-44</v>
      </c>
      <c r="K34" s="37">
        <v>-7</v>
      </c>
      <c r="L34" s="33">
        <v>-124</v>
      </c>
      <c r="M34" s="38">
        <v>-1420</v>
      </c>
      <c r="N34" s="33">
        <v>-4</v>
      </c>
      <c r="O34" s="35">
        <v>-116</v>
      </c>
      <c r="P34" s="81"/>
    </row>
    <row r="35" spans="1:16" s="124" customFormat="1" ht="11.25" customHeight="1">
      <c r="A35" s="49" t="s">
        <v>91</v>
      </c>
      <c r="B35" s="48" t="s">
        <v>92</v>
      </c>
      <c r="C35" s="62"/>
      <c r="D35" s="30">
        <v>-44</v>
      </c>
      <c r="E35" s="30"/>
      <c r="F35" s="30">
        <v>-6990</v>
      </c>
      <c r="G35" s="62"/>
      <c r="H35" s="30"/>
      <c r="I35" s="30"/>
      <c r="J35" s="30"/>
      <c r="K35" s="62"/>
      <c r="L35" s="28"/>
      <c r="M35" s="52"/>
      <c r="N35" s="28">
        <v>-9371</v>
      </c>
      <c r="O35" s="30"/>
      <c r="P35" s="70"/>
    </row>
    <row r="36" spans="1:16" s="125" customFormat="1" ht="11.25" customHeight="1">
      <c r="A36" s="51" t="s">
        <v>93</v>
      </c>
      <c r="B36" s="39" t="s">
        <v>92</v>
      </c>
      <c r="C36" s="37"/>
      <c r="D36" s="35">
        <v>-4640</v>
      </c>
      <c r="E36" s="35"/>
      <c r="F36" s="35"/>
      <c r="G36" s="37"/>
      <c r="H36" s="35"/>
      <c r="I36" s="35"/>
      <c r="J36" s="35"/>
      <c r="K36" s="37"/>
      <c r="L36" s="33"/>
      <c r="M36" s="38"/>
      <c r="N36" s="33"/>
      <c r="O36" s="35"/>
      <c r="P36" s="81"/>
    </row>
    <row r="37" spans="1:16" s="124" customFormat="1" ht="11.25" customHeight="1" thickBot="1">
      <c r="A37" s="59" t="s">
        <v>94</v>
      </c>
      <c r="B37" s="42"/>
      <c r="C37" s="63">
        <v>-171</v>
      </c>
      <c r="D37" s="46">
        <v>-4684</v>
      </c>
      <c r="E37" s="46">
        <v>0</v>
      </c>
      <c r="F37" s="46">
        <f aca="true" t="shared" si="0" ref="F37:O37">SUM(F34:F36)</f>
        <v>-7040</v>
      </c>
      <c r="G37" s="63">
        <f t="shared" si="0"/>
        <v>-1855</v>
      </c>
      <c r="H37" s="46">
        <f t="shared" si="0"/>
        <v>-38</v>
      </c>
      <c r="I37" s="46">
        <f t="shared" si="0"/>
        <v>-235</v>
      </c>
      <c r="J37" s="46">
        <f t="shared" si="0"/>
        <v>-44</v>
      </c>
      <c r="K37" s="63">
        <f t="shared" si="0"/>
        <v>-7</v>
      </c>
      <c r="L37" s="44">
        <f t="shared" si="0"/>
        <v>-124</v>
      </c>
      <c r="M37" s="61">
        <f t="shared" si="0"/>
        <v>-1420</v>
      </c>
      <c r="N37" s="44">
        <f t="shared" si="0"/>
        <v>-9375</v>
      </c>
      <c r="O37" s="61">
        <f t="shared" si="0"/>
        <v>-116</v>
      </c>
      <c r="P37" s="70"/>
    </row>
    <row r="38" spans="1:16" s="124" customFormat="1" ht="11.25" customHeight="1">
      <c r="A38" s="49" t="s">
        <v>95</v>
      </c>
      <c r="B38" s="26"/>
      <c r="C38" s="62">
        <v>-154</v>
      </c>
      <c r="D38" s="30">
        <v>77</v>
      </c>
      <c r="E38" s="30">
        <v>0</v>
      </c>
      <c r="F38" s="30">
        <f>SUM(F14+F32+F37)</f>
        <v>-168</v>
      </c>
      <c r="G38" s="62">
        <v>41</v>
      </c>
      <c r="H38" s="30">
        <v>0</v>
      </c>
      <c r="I38" s="30">
        <v>0</v>
      </c>
      <c r="J38" s="30">
        <v>0</v>
      </c>
      <c r="K38" s="62">
        <v>0</v>
      </c>
      <c r="L38" s="28">
        <v>0</v>
      </c>
      <c r="M38" s="52">
        <v>95</v>
      </c>
      <c r="N38" s="28">
        <v>489</v>
      </c>
      <c r="O38" s="30">
        <v>-7</v>
      </c>
      <c r="P38" s="70"/>
    </row>
    <row r="39" s="115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A1">
      <selection activeCell="O40" sqref="O40"/>
    </sheetView>
  </sheetViews>
  <sheetFormatPr defaultColWidth="9.140625" defaultRowHeight="12.75"/>
  <cols>
    <col min="1" max="1" width="23.7109375" style="0" customWidth="1"/>
    <col min="2" max="2" width="26.28125" style="0" customWidth="1"/>
  </cols>
  <sheetData>
    <row r="1" spans="1:15" s="4" customFormat="1" ht="13.5" customHeight="1">
      <c r="A1" s="1" t="s">
        <v>221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" s="7" customFormat="1" ht="13.5" customHeight="1">
      <c r="A2" s="5" t="s">
        <v>222</v>
      </c>
      <c r="B2" s="6"/>
    </row>
    <row r="3" spans="3:16" s="49" customFormat="1" ht="12" customHeight="1">
      <c r="C3" s="8" t="s">
        <v>0</v>
      </c>
      <c r="D3" s="9" t="s">
        <v>1</v>
      </c>
      <c r="E3" s="9" t="s">
        <v>2</v>
      </c>
      <c r="F3" s="9" t="s">
        <v>3</v>
      </c>
      <c r="G3" s="8" t="s">
        <v>4</v>
      </c>
      <c r="H3" s="9" t="s">
        <v>5</v>
      </c>
      <c r="I3" s="9" t="s">
        <v>6</v>
      </c>
      <c r="J3" s="10" t="s">
        <v>7</v>
      </c>
      <c r="K3" s="8" t="s">
        <v>8</v>
      </c>
      <c r="L3" s="9" t="s">
        <v>9</v>
      </c>
      <c r="M3" s="10" t="s">
        <v>10</v>
      </c>
      <c r="N3" s="9" t="s">
        <v>11</v>
      </c>
      <c r="O3" s="9" t="s">
        <v>12</v>
      </c>
      <c r="P3" s="70"/>
    </row>
    <row r="4" spans="3:16" s="113" customFormat="1" ht="10.5" customHeight="1">
      <c r="C4" s="69" t="s">
        <v>13</v>
      </c>
      <c r="D4" s="11"/>
      <c r="E4" s="11"/>
      <c r="F4" s="11" t="s">
        <v>14</v>
      </c>
      <c r="G4" s="12" t="s">
        <v>15</v>
      </c>
      <c r="H4" s="11"/>
      <c r="I4" s="11"/>
      <c r="J4" s="11"/>
      <c r="K4" s="12" t="s">
        <v>16</v>
      </c>
      <c r="L4" s="13" t="s">
        <v>16</v>
      </c>
      <c r="M4" s="14" t="s">
        <v>17</v>
      </c>
      <c r="N4" s="11" t="s">
        <v>18</v>
      </c>
      <c r="O4" s="13" t="s">
        <v>19</v>
      </c>
      <c r="P4" s="114"/>
    </row>
    <row r="5" spans="1:16" s="49" customFormat="1" ht="10.5" customHeight="1">
      <c r="A5" s="15"/>
      <c r="C5" s="16" t="s">
        <v>20</v>
      </c>
      <c r="D5" s="17" t="s">
        <v>21</v>
      </c>
      <c r="E5" s="17" t="s">
        <v>22</v>
      </c>
      <c r="F5" s="17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7" t="s">
        <v>28</v>
      </c>
      <c r="L5" s="17" t="s">
        <v>29</v>
      </c>
      <c r="M5" s="19" t="s">
        <v>30</v>
      </c>
      <c r="N5" s="17" t="s">
        <v>31</v>
      </c>
      <c r="O5" s="17" t="s">
        <v>32</v>
      </c>
      <c r="P5" s="70"/>
    </row>
    <row r="6" spans="1:16" s="113" customFormat="1" ht="11.25" customHeight="1">
      <c r="A6" s="20"/>
      <c r="C6" s="123" t="s">
        <v>33</v>
      </c>
      <c r="D6" s="21" t="s">
        <v>33</v>
      </c>
      <c r="E6" s="21" t="s">
        <v>34</v>
      </c>
      <c r="F6" s="22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1" t="s">
        <v>38</v>
      </c>
      <c r="L6" s="21" t="s">
        <v>38</v>
      </c>
      <c r="M6" s="24" t="s">
        <v>37</v>
      </c>
      <c r="N6" s="21" t="s">
        <v>39</v>
      </c>
      <c r="O6" s="21" t="s">
        <v>40</v>
      </c>
      <c r="P6" s="114"/>
    </row>
    <row r="7" spans="1:16" s="49" customFormat="1" ht="13.5" customHeight="1" thickBot="1">
      <c r="A7" s="60"/>
      <c r="B7" s="73"/>
      <c r="C7" s="85" t="s">
        <v>224</v>
      </c>
      <c r="D7" s="86"/>
      <c r="E7" s="86"/>
      <c r="F7" s="86"/>
      <c r="G7" s="59"/>
      <c r="H7" s="87"/>
      <c r="I7" s="87"/>
      <c r="J7" s="85" t="s">
        <v>225</v>
      </c>
      <c r="K7" s="60"/>
      <c r="L7" s="60"/>
      <c r="M7" s="60"/>
      <c r="N7" s="60"/>
      <c r="O7" s="42"/>
      <c r="P7" s="70"/>
    </row>
    <row r="8" spans="1:16" s="49" customFormat="1" ht="12" customHeight="1">
      <c r="A8" s="82" t="s">
        <v>226</v>
      </c>
      <c r="B8" s="48"/>
      <c r="C8" s="70"/>
      <c r="D8" s="2"/>
      <c r="E8" s="2"/>
      <c r="F8" s="2"/>
      <c r="G8" s="70"/>
      <c r="H8" s="2"/>
      <c r="I8" s="2"/>
      <c r="K8" s="25"/>
      <c r="L8" s="2"/>
      <c r="M8" s="26"/>
      <c r="N8" s="2"/>
      <c r="O8" s="2"/>
      <c r="P8" s="70"/>
    </row>
    <row r="9" spans="1:16" s="124" customFormat="1" ht="11.25" customHeight="1">
      <c r="A9" s="25" t="s">
        <v>41</v>
      </c>
      <c r="B9" s="26"/>
      <c r="C9" s="62">
        <v>54200</v>
      </c>
      <c r="D9" s="30">
        <v>4640</v>
      </c>
      <c r="E9" s="30"/>
      <c r="F9" s="30"/>
      <c r="G9" s="62"/>
      <c r="H9" s="30"/>
      <c r="I9" s="30"/>
      <c r="J9" s="30"/>
      <c r="K9" s="62"/>
      <c r="L9" s="30"/>
      <c r="M9" s="52"/>
      <c r="N9" s="30"/>
      <c r="O9" s="30"/>
      <c r="P9" s="70"/>
    </row>
    <row r="10" spans="1:16" s="125" customFormat="1" ht="11.25" customHeight="1">
      <c r="A10" s="31" t="s">
        <v>42</v>
      </c>
      <c r="B10" s="39"/>
      <c r="C10" s="37">
        <v>7756</v>
      </c>
      <c r="D10" s="35">
        <v>47</v>
      </c>
      <c r="E10" s="35"/>
      <c r="F10" s="35">
        <v>1089</v>
      </c>
      <c r="G10" s="37">
        <v>242</v>
      </c>
      <c r="H10" s="35">
        <v>37</v>
      </c>
      <c r="I10" s="35">
        <v>19</v>
      </c>
      <c r="J10" s="35">
        <v>36</v>
      </c>
      <c r="K10" s="37">
        <v>10</v>
      </c>
      <c r="L10" s="35">
        <v>38</v>
      </c>
      <c r="M10" s="38">
        <v>308</v>
      </c>
      <c r="N10" s="35"/>
      <c r="O10" s="35">
        <v>32</v>
      </c>
      <c r="P10" s="81"/>
    </row>
    <row r="11" spans="1:16" s="124" customFormat="1" ht="11.25" customHeight="1">
      <c r="A11" s="25" t="s">
        <v>43</v>
      </c>
      <c r="B11" s="26"/>
      <c r="C11" s="62"/>
      <c r="D11" s="30"/>
      <c r="E11" s="30"/>
      <c r="F11" s="28">
        <v>18840</v>
      </c>
      <c r="G11" s="27">
        <v>10670</v>
      </c>
      <c r="H11" s="28">
        <v>987</v>
      </c>
      <c r="I11" s="28">
        <v>475</v>
      </c>
      <c r="J11" s="28">
        <v>88</v>
      </c>
      <c r="K11" s="27">
        <v>4469</v>
      </c>
      <c r="L11" s="28">
        <v>6620</v>
      </c>
      <c r="M11" s="29">
        <v>12149</v>
      </c>
      <c r="N11" s="28">
        <v>11565</v>
      </c>
      <c r="O11" s="30">
        <v>635</v>
      </c>
      <c r="P11" s="70"/>
    </row>
    <row r="12" spans="1:16" s="125" customFormat="1" ht="11.25" customHeight="1">
      <c r="A12" s="31" t="s">
        <v>44</v>
      </c>
      <c r="B12" s="36"/>
      <c r="C12" s="37">
        <v>-748</v>
      </c>
      <c r="D12" s="35" t="s">
        <v>56</v>
      </c>
      <c r="E12" s="35"/>
      <c r="F12" s="35" t="s">
        <v>214</v>
      </c>
      <c r="G12" s="37">
        <v>-7534</v>
      </c>
      <c r="H12" s="35">
        <v>-956</v>
      </c>
      <c r="I12" s="35">
        <v>-197</v>
      </c>
      <c r="J12" s="35">
        <v>-56</v>
      </c>
      <c r="K12" s="37">
        <v>-90</v>
      </c>
      <c r="L12" s="35">
        <v>-1662</v>
      </c>
      <c r="M12" s="38">
        <v>-10801</v>
      </c>
      <c r="N12" s="35"/>
      <c r="O12" s="35">
        <v>-49</v>
      </c>
      <c r="P12" s="81"/>
    </row>
    <row r="13" spans="1:16" s="124" customFormat="1" ht="11.25" customHeight="1">
      <c r="A13" s="25" t="s">
        <v>54</v>
      </c>
      <c r="B13" s="48"/>
      <c r="C13" s="62">
        <v>3104</v>
      </c>
      <c r="D13" s="28"/>
      <c r="E13" s="28"/>
      <c r="F13" s="30">
        <v>175</v>
      </c>
      <c r="G13" s="62"/>
      <c r="H13" s="30"/>
      <c r="I13" s="30"/>
      <c r="J13" s="30"/>
      <c r="K13" s="62"/>
      <c r="L13" s="30"/>
      <c r="M13" s="52"/>
      <c r="N13" s="30"/>
      <c r="O13" s="30"/>
      <c r="P13" s="70"/>
    </row>
    <row r="14" spans="1:16" s="125" customFormat="1" ht="11.25" customHeight="1" thickBot="1">
      <c r="A14" s="53" t="s">
        <v>59</v>
      </c>
      <c r="B14" s="54"/>
      <c r="C14" s="66">
        <v>64312</v>
      </c>
      <c r="D14" s="67">
        <v>4683</v>
      </c>
      <c r="E14" s="67">
        <v>0</v>
      </c>
      <c r="F14" s="67">
        <v>19918</v>
      </c>
      <c r="G14" s="66">
        <v>3378</v>
      </c>
      <c r="H14" s="67">
        <v>68</v>
      </c>
      <c r="I14" s="67">
        <v>297</v>
      </c>
      <c r="J14" s="67">
        <v>68</v>
      </c>
      <c r="K14" s="66">
        <v>4389</v>
      </c>
      <c r="L14" s="67">
        <v>4996</v>
      </c>
      <c r="M14" s="58">
        <v>1656</v>
      </c>
      <c r="N14" s="67">
        <v>11565</v>
      </c>
      <c r="O14" s="58">
        <v>619</v>
      </c>
      <c r="P14" s="81"/>
    </row>
    <row r="15" spans="1:16" s="124" customFormat="1" ht="11.25" customHeight="1">
      <c r="A15" s="50" t="s">
        <v>227</v>
      </c>
      <c r="B15" s="26"/>
      <c r="C15" s="27"/>
      <c r="D15" s="30"/>
      <c r="E15" s="30"/>
      <c r="F15" s="30"/>
      <c r="G15" s="62"/>
      <c r="H15" s="30"/>
      <c r="I15" s="30"/>
      <c r="J15" s="64"/>
      <c r="K15" s="62"/>
      <c r="L15" s="30"/>
      <c r="M15" s="52"/>
      <c r="N15" s="30"/>
      <c r="O15" s="30"/>
      <c r="P15" s="70"/>
    </row>
    <row r="16" spans="1:16" s="125" customFormat="1" ht="11.25" customHeight="1">
      <c r="A16" s="47" t="s">
        <v>60</v>
      </c>
      <c r="B16" s="39" t="s">
        <v>61</v>
      </c>
      <c r="C16" s="37">
        <v>-25320</v>
      </c>
      <c r="D16" s="35"/>
      <c r="E16" s="35"/>
      <c r="F16" s="35"/>
      <c r="G16" s="37"/>
      <c r="H16" s="35"/>
      <c r="I16" s="35"/>
      <c r="J16" s="35"/>
      <c r="K16" s="37"/>
      <c r="L16" s="35"/>
      <c r="M16" s="38"/>
      <c r="N16" s="35"/>
      <c r="O16" s="35"/>
      <c r="P16" s="81"/>
    </row>
    <row r="17" spans="1:16" s="124" customFormat="1" ht="11.25" customHeight="1">
      <c r="A17" s="79" t="s">
        <v>62</v>
      </c>
      <c r="B17" s="26" t="s">
        <v>63</v>
      </c>
      <c r="C17" s="62"/>
      <c r="D17" s="30"/>
      <c r="E17" s="30"/>
      <c r="F17" s="30">
        <v>14870</v>
      </c>
      <c r="G17" s="62">
        <v>10670</v>
      </c>
      <c r="H17" s="30"/>
      <c r="I17" s="30"/>
      <c r="J17" s="30"/>
      <c r="K17" s="62"/>
      <c r="L17" s="30"/>
      <c r="M17" s="52"/>
      <c r="N17" s="30"/>
      <c r="O17" s="30"/>
      <c r="P17" s="70"/>
    </row>
    <row r="18" spans="1:16" s="125" customFormat="1" ht="11.25" customHeight="1">
      <c r="A18" s="47" t="s">
        <v>64</v>
      </c>
      <c r="B18" s="39" t="s">
        <v>61</v>
      </c>
      <c r="C18" s="37" t="s">
        <v>215</v>
      </c>
      <c r="D18" s="35"/>
      <c r="E18" s="35"/>
      <c r="F18" s="35"/>
      <c r="G18" s="37"/>
      <c r="H18" s="35"/>
      <c r="I18" s="35"/>
      <c r="J18" s="35"/>
      <c r="K18" s="37"/>
      <c r="L18" s="35"/>
      <c r="M18" s="38"/>
      <c r="N18" s="35"/>
      <c r="O18" s="35"/>
      <c r="P18" s="81"/>
    </row>
    <row r="19" spans="1:16" s="124" customFormat="1" ht="11.25" customHeight="1">
      <c r="A19" s="79" t="s">
        <v>66</v>
      </c>
      <c r="B19" s="26" t="s">
        <v>63</v>
      </c>
      <c r="C19" s="62"/>
      <c r="D19" s="30"/>
      <c r="E19" s="30"/>
      <c r="F19" s="30">
        <v>1310</v>
      </c>
      <c r="G19" s="62"/>
      <c r="H19" s="30">
        <v>987</v>
      </c>
      <c r="I19" s="30"/>
      <c r="J19" s="30"/>
      <c r="K19" s="62"/>
      <c r="L19" s="30"/>
      <c r="M19" s="52"/>
      <c r="N19" s="30"/>
      <c r="O19" s="30"/>
      <c r="P19" s="70"/>
    </row>
    <row r="20" spans="1:16" s="125" customFormat="1" ht="11.25" customHeight="1">
      <c r="A20" s="47" t="s">
        <v>67</v>
      </c>
      <c r="B20" s="39" t="s">
        <v>61</v>
      </c>
      <c r="C20" s="37">
        <v>0</v>
      </c>
      <c r="D20" s="35"/>
      <c r="E20" s="35"/>
      <c r="F20" s="35" t="s">
        <v>190</v>
      </c>
      <c r="G20" s="37"/>
      <c r="H20" s="35"/>
      <c r="I20" s="35"/>
      <c r="J20" s="35"/>
      <c r="K20" s="37"/>
      <c r="L20" s="35"/>
      <c r="M20" s="38" t="s">
        <v>55</v>
      </c>
      <c r="N20" s="35"/>
      <c r="O20" s="35"/>
      <c r="P20" s="81"/>
    </row>
    <row r="21" spans="1:16" s="124" customFormat="1" ht="11.25" customHeight="1">
      <c r="A21" s="79" t="s">
        <v>69</v>
      </c>
      <c r="B21" s="26" t="s">
        <v>63</v>
      </c>
      <c r="C21" s="62"/>
      <c r="D21" s="30"/>
      <c r="E21" s="30"/>
      <c r="F21" s="30"/>
      <c r="G21" s="62"/>
      <c r="H21" s="30"/>
      <c r="I21" s="30">
        <v>475</v>
      </c>
      <c r="J21" s="30"/>
      <c r="K21" s="62"/>
      <c r="L21" s="30"/>
      <c r="M21" s="52"/>
      <c r="N21" s="30"/>
      <c r="O21" s="30"/>
      <c r="P21" s="70"/>
    </row>
    <row r="22" spans="1:16" s="125" customFormat="1" ht="11.25" customHeight="1">
      <c r="A22" s="47" t="s">
        <v>70</v>
      </c>
      <c r="B22" s="39" t="s">
        <v>61</v>
      </c>
      <c r="C22" s="37">
        <v>-30</v>
      </c>
      <c r="D22" s="35"/>
      <c r="E22" s="35"/>
      <c r="F22" s="35" t="s">
        <v>216</v>
      </c>
      <c r="G22" s="37"/>
      <c r="H22" s="35"/>
      <c r="I22" s="35"/>
      <c r="J22" s="35"/>
      <c r="K22" s="37"/>
      <c r="L22" s="35"/>
      <c r="M22" s="38"/>
      <c r="N22" s="35"/>
      <c r="O22" s="35"/>
      <c r="P22" s="81"/>
    </row>
    <row r="23" spans="1:16" s="124" customFormat="1" ht="11.25" customHeight="1">
      <c r="A23" s="79" t="s">
        <v>72</v>
      </c>
      <c r="B23" s="26" t="s">
        <v>63</v>
      </c>
      <c r="C23" s="62"/>
      <c r="D23" s="30"/>
      <c r="E23" s="30"/>
      <c r="F23" s="30"/>
      <c r="G23" s="62"/>
      <c r="H23" s="30"/>
      <c r="I23" s="30"/>
      <c r="J23" s="30">
        <v>88</v>
      </c>
      <c r="K23" s="62"/>
      <c r="L23" s="30"/>
      <c r="M23" s="52"/>
      <c r="N23" s="30"/>
      <c r="O23" s="30"/>
      <c r="P23" s="70"/>
    </row>
    <row r="24" spans="1:16" s="125" customFormat="1" ht="11.25" customHeight="1">
      <c r="A24" s="47" t="s">
        <v>73</v>
      </c>
      <c r="B24" s="39" t="s">
        <v>61</v>
      </c>
      <c r="C24" s="37">
        <v>-570</v>
      </c>
      <c r="D24" s="35"/>
      <c r="E24" s="35"/>
      <c r="F24" s="35">
        <v>-35</v>
      </c>
      <c r="G24" s="37">
        <v>-735</v>
      </c>
      <c r="H24" s="35">
        <v>-8</v>
      </c>
      <c r="I24" s="35">
        <v>-44</v>
      </c>
      <c r="J24" s="35">
        <v>-10</v>
      </c>
      <c r="K24" s="37"/>
      <c r="L24" s="35"/>
      <c r="M24" s="38"/>
      <c r="N24" s="35"/>
      <c r="O24" s="35"/>
      <c r="P24" s="81"/>
    </row>
    <row r="25" spans="1:16" s="124" customFormat="1" ht="11.25" customHeight="1">
      <c r="A25" s="79" t="s">
        <v>74</v>
      </c>
      <c r="B25" s="26" t="s">
        <v>63</v>
      </c>
      <c r="C25" s="62"/>
      <c r="D25" s="30"/>
      <c r="E25" s="30"/>
      <c r="F25" s="30"/>
      <c r="G25" s="62"/>
      <c r="H25" s="30"/>
      <c r="I25" s="30"/>
      <c r="J25" s="30"/>
      <c r="K25" s="62"/>
      <c r="L25" s="30"/>
      <c r="M25" s="52"/>
      <c r="N25" s="30"/>
      <c r="O25" s="30"/>
      <c r="P25" s="70"/>
    </row>
    <row r="26" spans="1:16" s="125" customFormat="1" ht="11.25" customHeight="1">
      <c r="A26" s="47" t="s">
        <v>75</v>
      </c>
      <c r="B26" s="39" t="s">
        <v>61</v>
      </c>
      <c r="C26" s="37">
        <v>-9980</v>
      </c>
      <c r="D26" s="35"/>
      <c r="E26" s="35"/>
      <c r="F26" s="35" t="s">
        <v>217</v>
      </c>
      <c r="G26" s="37"/>
      <c r="H26" s="35"/>
      <c r="I26" s="35"/>
      <c r="J26" s="35"/>
      <c r="K26" s="37"/>
      <c r="L26" s="35"/>
      <c r="M26" s="38"/>
      <c r="N26" s="35"/>
      <c r="O26" s="35" t="s">
        <v>218</v>
      </c>
      <c r="P26" s="81"/>
    </row>
    <row r="27" spans="1:16" s="124" customFormat="1" ht="11.25" customHeight="1">
      <c r="A27" s="79" t="s">
        <v>78</v>
      </c>
      <c r="B27" s="26" t="s">
        <v>63</v>
      </c>
      <c r="C27" s="62"/>
      <c r="D27" s="30"/>
      <c r="E27" s="30"/>
      <c r="F27" s="30">
        <v>690</v>
      </c>
      <c r="G27" s="62"/>
      <c r="H27" s="30"/>
      <c r="I27" s="30"/>
      <c r="J27" s="30"/>
      <c r="K27" s="62">
        <v>4469</v>
      </c>
      <c r="L27" s="30"/>
      <c r="M27" s="52"/>
      <c r="N27" s="30"/>
      <c r="O27" s="30"/>
      <c r="P27" s="70"/>
    </row>
    <row r="28" spans="1:16" s="125" customFormat="1" ht="11.25" customHeight="1">
      <c r="A28" s="47" t="s">
        <v>79</v>
      </c>
      <c r="B28" s="39" t="s">
        <v>61</v>
      </c>
      <c r="C28" s="37">
        <v>-25290</v>
      </c>
      <c r="D28" s="35"/>
      <c r="E28" s="35"/>
      <c r="F28" s="35" t="s">
        <v>219</v>
      </c>
      <c r="G28" s="37"/>
      <c r="H28" s="35"/>
      <c r="I28" s="35"/>
      <c r="J28" s="35"/>
      <c r="K28" s="37"/>
      <c r="L28" s="35"/>
      <c r="M28" s="38"/>
      <c r="N28" s="35"/>
      <c r="O28" s="35"/>
      <c r="P28" s="81"/>
    </row>
    <row r="29" spans="1:16" s="124" customFormat="1" ht="11.25" customHeight="1">
      <c r="A29" s="79" t="s">
        <v>80</v>
      </c>
      <c r="B29" s="26" t="s">
        <v>63</v>
      </c>
      <c r="C29" s="62"/>
      <c r="D29" s="30"/>
      <c r="E29" s="30"/>
      <c r="F29" s="30">
        <v>2510</v>
      </c>
      <c r="G29" s="62"/>
      <c r="H29" s="30"/>
      <c r="I29" s="30"/>
      <c r="J29" s="30"/>
      <c r="K29" s="62"/>
      <c r="L29" s="30">
        <v>6620</v>
      </c>
      <c r="M29" s="52"/>
      <c r="N29" s="30">
        <v>11565</v>
      </c>
      <c r="O29" s="30"/>
      <c r="P29" s="70"/>
    </row>
    <row r="30" spans="1:16" s="125" customFormat="1" ht="11.25" customHeight="1">
      <c r="A30" s="47" t="s">
        <v>81</v>
      </c>
      <c r="B30" s="39" t="s">
        <v>61</v>
      </c>
      <c r="C30" s="37"/>
      <c r="D30" s="35"/>
      <c r="E30" s="35"/>
      <c r="F30" s="33"/>
      <c r="G30" s="37"/>
      <c r="H30" s="35"/>
      <c r="I30" s="35"/>
      <c r="J30" s="35"/>
      <c r="K30" s="37">
        <v>-4381</v>
      </c>
      <c r="L30" s="35">
        <v>-4870</v>
      </c>
      <c r="M30" s="38" t="s">
        <v>118</v>
      </c>
      <c r="N30" s="35"/>
      <c r="O30" s="35" t="s">
        <v>220</v>
      </c>
      <c r="P30" s="81"/>
    </row>
    <row r="31" spans="1:16" s="124" customFormat="1" ht="11.25" customHeight="1">
      <c r="A31" s="79" t="s">
        <v>86</v>
      </c>
      <c r="B31" s="26" t="s">
        <v>63</v>
      </c>
      <c r="C31" s="62"/>
      <c r="D31" s="30"/>
      <c r="E31" s="30"/>
      <c r="F31" s="30"/>
      <c r="G31" s="62"/>
      <c r="H31" s="30"/>
      <c r="I31" s="30"/>
      <c r="J31" s="30"/>
      <c r="K31" s="62"/>
      <c r="L31" s="28"/>
      <c r="M31" s="52">
        <v>12149</v>
      </c>
      <c r="N31" s="28"/>
      <c r="O31" s="30"/>
      <c r="P31" s="70"/>
    </row>
    <row r="32" spans="1:16" s="125" customFormat="1" ht="11.25" customHeight="1" thickBot="1">
      <c r="A32" s="65" t="s">
        <v>87</v>
      </c>
      <c r="B32" s="54"/>
      <c r="C32" s="55">
        <v>-64200</v>
      </c>
      <c r="D32" s="56"/>
      <c r="E32" s="56">
        <v>0</v>
      </c>
      <c r="F32" s="56">
        <v>-12565</v>
      </c>
      <c r="G32" s="66">
        <v>-735</v>
      </c>
      <c r="H32" s="67">
        <v>-8</v>
      </c>
      <c r="I32" s="67">
        <v>-44</v>
      </c>
      <c r="J32" s="67">
        <v>-10</v>
      </c>
      <c r="K32" s="55">
        <v>-4381</v>
      </c>
      <c r="L32" s="56">
        <v>-4870</v>
      </c>
      <c r="M32" s="57">
        <v>-78</v>
      </c>
      <c r="N32" s="56"/>
      <c r="O32" s="58">
        <v>-481</v>
      </c>
      <c r="P32" s="81"/>
    </row>
    <row r="33" spans="1:16" s="49" customFormat="1" ht="12" customHeight="1">
      <c r="A33" s="83" t="s">
        <v>88</v>
      </c>
      <c r="B33" s="76"/>
      <c r="C33" s="27"/>
      <c r="D33" s="28"/>
      <c r="E33" s="28"/>
      <c r="F33" s="28"/>
      <c r="G33" s="27"/>
      <c r="H33" s="28"/>
      <c r="I33" s="28"/>
      <c r="J33" s="28"/>
      <c r="K33" s="27"/>
      <c r="L33" s="28"/>
      <c r="M33" s="29"/>
      <c r="N33" s="28"/>
      <c r="O33" s="30"/>
      <c r="P33" s="70"/>
    </row>
    <row r="34" spans="1:16" s="125" customFormat="1" ht="11.25" customHeight="1">
      <c r="A34" s="51" t="s">
        <v>89</v>
      </c>
      <c r="B34" s="36" t="s">
        <v>61</v>
      </c>
      <c r="C34" s="37">
        <v>-192</v>
      </c>
      <c r="D34" s="35"/>
      <c r="E34" s="35"/>
      <c r="F34" s="35">
        <v>-50</v>
      </c>
      <c r="G34" s="37">
        <v>-2323</v>
      </c>
      <c r="H34" s="35">
        <v>-60</v>
      </c>
      <c r="I34" s="35">
        <v>-253</v>
      </c>
      <c r="J34" s="35">
        <v>-58</v>
      </c>
      <c r="K34" s="37">
        <v>-8</v>
      </c>
      <c r="L34" s="33">
        <v>-126</v>
      </c>
      <c r="M34" s="38">
        <v>-1470</v>
      </c>
      <c r="N34" s="33">
        <v>-4</v>
      </c>
      <c r="O34" s="35">
        <v>-128</v>
      </c>
      <c r="P34" s="81"/>
    </row>
    <row r="35" spans="1:16" s="124" customFormat="1" ht="10.5" customHeight="1">
      <c r="A35" s="49" t="s">
        <v>91</v>
      </c>
      <c r="B35" s="48" t="s">
        <v>92</v>
      </c>
      <c r="C35" s="62"/>
      <c r="D35" s="30">
        <v>-47</v>
      </c>
      <c r="E35" s="30"/>
      <c r="F35" s="30">
        <v>-7436</v>
      </c>
      <c r="G35" s="62"/>
      <c r="H35" s="30"/>
      <c r="I35" s="30"/>
      <c r="J35" s="30"/>
      <c r="K35" s="62"/>
      <c r="L35" s="28"/>
      <c r="M35" s="52"/>
      <c r="N35" s="28">
        <v>-10987</v>
      </c>
      <c r="O35" s="30"/>
      <c r="P35" s="70"/>
    </row>
    <row r="36" spans="1:16" s="125" customFormat="1" ht="11.25" customHeight="1">
      <c r="A36" s="51" t="s">
        <v>93</v>
      </c>
      <c r="B36" s="39" t="s">
        <v>92</v>
      </c>
      <c r="C36" s="37"/>
      <c r="D36" s="35">
        <v>-4640</v>
      </c>
      <c r="E36" s="35"/>
      <c r="F36" s="35"/>
      <c r="G36" s="37"/>
      <c r="H36" s="35"/>
      <c r="I36" s="35"/>
      <c r="J36" s="35"/>
      <c r="K36" s="37"/>
      <c r="L36" s="33"/>
      <c r="M36" s="38"/>
      <c r="N36" s="33"/>
      <c r="O36" s="35"/>
      <c r="P36" s="81"/>
    </row>
    <row r="37" spans="1:16" s="124" customFormat="1" ht="11.25" customHeight="1" thickBot="1">
      <c r="A37" s="59" t="s">
        <v>94</v>
      </c>
      <c r="B37" s="42"/>
      <c r="C37" s="63">
        <v>-192</v>
      </c>
      <c r="D37" s="46">
        <v>-4687</v>
      </c>
      <c r="E37" s="46">
        <v>0</v>
      </c>
      <c r="F37" s="46">
        <f aca="true" t="shared" si="0" ref="F37:O37">SUM(F34:F36)</f>
        <v>-7486</v>
      </c>
      <c r="G37" s="63">
        <f t="shared" si="0"/>
        <v>-2323</v>
      </c>
      <c r="H37" s="46">
        <f t="shared" si="0"/>
        <v>-60</v>
      </c>
      <c r="I37" s="46">
        <f t="shared" si="0"/>
        <v>-253</v>
      </c>
      <c r="J37" s="46">
        <f t="shared" si="0"/>
        <v>-58</v>
      </c>
      <c r="K37" s="63">
        <f t="shared" si="0"/>
        <v>-8</v>
      </c>
      <c r="L37" s="44">
        <f t="shared" si="0"/>
        <v>-126</v>
      </c>
      <c r="M37" s="61">
        <f t="shared" si="0"/>
        <v>-1470</v>
      </c>
      <c r="N37" s="44">
        <f t="shared" si="0"/>
        <v>-10991</v>
      </c>
      <c r="O37" s="61">
        <f t="shared" si="0"/>
        <v>-128</v>
      </c>
      <c r="P37" s="70"/>
    </row>
    <row r="38" spans="1:16" s="124" customFormat="1" ht="11.25" customHeight="1">
      <c r="A38" s="49" t="s">
        <v>95</v>
      </c>
      <c r="B38" s="26"/>
      <c r="C38" s="62">
        <v>-80</v>
      </c>
      <c r="D38" s="30">
        <v>-4</v>
      </c>
      <c r="E38" s="30">
        <v>0</v>
      </c>
      <c r="F38" s="30">
        <f>SUM(F14+F32+F37)</f>
        <v>-133</v>
      </c>
      <c r="G38" s="62">
        <v>320</v>
      </c>
      <c r="H38" s="30">
        <v>0</v>
      </c>
      <c r="I38" s="30">
        <v>0</v>
      </c>
      <c r="J38" s="30">
        <v>0</v>
      </c>
      <c r="K38" s="62">
        <v>0</v>
      </c>
      <c r="L38" s="28">
        <v>0</v>
      </c>
      <c r="M38" s="52">
        <v>108</v>
      </c>
      <c r="N38" s="28">
        <v>574</v>
      </c>
      <c r="O38" s="30">
        <v>10</v>
      </c>
      <c r="P38" s="70"/>
    </row>
    <row r="39" s="115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8"/>
  <sheetViews>
    <sheetView zoomScale="95" zoomScaleNormal="95" workbookViewId="0" topLeftCell="A1">
      <selection activeCell="O40" sqref="O40"/>
    </sheetView>
  </sheetViews>
  <sheetFormatPr defaultColWidth="9.140625" defaultRowHeight="12.75"/>
  <cols>
    <col min="1" max="2" width="23.7109375" style="0" customWidth="1"/>
    <col min="15" max="15" width="8.8515625" style="0" customWidth="1"/>
  </cols>
  <sheetData>
    <row r="1" ht="12.75">
      <c r="A1" s="77" t="s">
        <v>232</v>
      </c>
    </row>
    <row r="2" spans="1:15" s="71" customFormat="1" ht="12.75">
      <c r="A2" s="78" t="s">
        <v>233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2:16" s="49" customFormat="1" ht="12" customHeight="1">
      <c r="B3" s="112"/>
      <c r="C3" s="110" t="s">
        <v>0</v>
      </c>
      <c r="D3" s="13" t="s">
        <v>1</v>
      </c>
      <c r="E3" s="13" t="s">
        <v>223</v>
      </c>
      <c r="F3" s="14" t="s">
        <v>3</v>
      </c>
      <c r="G3" s="12" t="s">
        <v>4</v>
      </c>
      <c r="H3" s="13" t="s">
        <v>5</v>
      </c>
      <c r="I3" s="13" t="s">
        <v>6</v>
      </c>
      <c r="J3" s="14" t="s">
        <v>7</v>
      </c>
      <c r="K3" s="12" t="s">
        <v>8</v>
      </c>
      <c r="L3" s="13" t="s">
        <v>9</v>
      </c>
      <c r="M3" s="14" t="s">
        <v>10</v>
      </c>
      <c r="N3" s="12" t="s">
        <v>11</v>
      </c>
      <c r="O3" s="13" t="s">
        <v>12</v>
      </c>
      <c r="P3" s="70"/>
    </row>
    <row r="4" spans="2:16" s="113" customFormat="1" ht="10.5" customHeight="1">
      <c r="B4" s="15"/>
      <c r="C4" s="25" t="s">
        <v>13</v>
      </c>
      <c r="D4" s="11"/>
      <c r="E4" s="2"/>
      <c r="F4" s="68" t="s">
        <v>14</v>
      </c>
      <c r="G4" s="12" t="s">
        <v>15</v>
      </c>
      <c r="H4" s="11"/>
      <c r="I4" s="11"/>
      <c r="J4" s="68"/>
      <c r="K4" s="12" t="s">
        <v>16</v>
      </c>
      <c r="L4" s="13" t="s">
        <v>16</v>
      </c>
      <c r="M4" s="14" t="s">
        <v>17</v>
      </c>
      <c r="N4" s="69" t="s">
        <v>18</v>
      </c>
      <c r="O4" s="13" t="s">
        <v>19</v>
      </c>
      <c r="P4" s="114"/>
    </row>
    <row r="5" spans="3:16" s="49" customFormat="1" ht="10.5" customHeight="1">
      <c r="C5" s="16" t="s">
        <v>20</v>
      </c>
      <c r="D5" s="17" t="s">
        <v>21</v>
      </c>
      <c r="E5" s="17" t="s">
        <v>22</v>
      </c>
      <c r="F5" s="19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6" t="s">
        <v>28</v>
      </c>
      <c r="L5" s="17" t="s">
        <v>29</v>
      </c>
      <c r="M5" s="19" t="s">
        <v>30</v>
      </c>
      <c r="N5" s="16" t="s">
        <v>31</v>
      </c>
      <c r="O5" s="17" t="s">
        <v>32</v>
      </c>
      <c r="P5" s="70"/>
    </row>
    <row r="6" spans="3:16" s="113" customFormat="1" ht="11.25" customHeight="1">
      <c r="C6" s="23" t="s">
        <v>33</v>
      </c>
      <c r="D6" s="21" t="s">
        <v>33</v>
      </c>
      <c r="E6" s="21" t="s">
        <v>34</v>
      </c>
      <c r="F6" s="24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3" t="s">
        <v>38</v>
      </c>
      <c r="L6" s="21" t="s">
        <v>38</v>
      </c>
      <c r="M6" s="24" t="s">
        <v>37</v>
      </c>
      <c r="N6" s="23" t="s">
        <v>39</v>
      </c>
      <c r="O6" s="21" t="s">
        <v>40</v>
      </c>
      <c r="P6" s="114"/>
    </row>
    <row r="7" spans="1:16" s="49" customFormat="1" ht="13.5" customHeight="1" thickBot="1">
      <c r="A7" s="59"/>
      <c r="B7" s="73"/>
      <c r="C7" s="85" t="s">
        <v>224</v>
      </c>
      <c r="D7" s="86"/>
      <c r="E7" s="86"/>
      <c r="F7" s="86"/>
      <c r="G7" s="59"/>
      <c r="H7" s="86"/>
      <c r="I7" s="86"/>
      <c r="J7" s="85" t="s">
        <v>225</v>
      </c>
      <c r="K7" s="60"/>
      <c r="L7" s="60"/>
      <c r="M7" s="60"/>
      <c r="N7" s="60"/>
      <c r="O7" s="42"/>
      <c r="P7" s="70"/>
    </row>
    <row r="8" spans="1:16" s="49" customFormat="1" ht="11.25" customHeight="1">
      <c r="A8" s="82" t="s">
        <v>226</v>
      </c>
      <c r="B8" s="84"/>
      <c r="C8" s="82"/>
      <c r="D8" s="2"/>
      <c r="E8" s="2"/>
      <c r="F8" s="26"/>
      <c r="H8" s="2"/>
      <c r="I8" s="2"/>
      <c r="J8" s="48"/>
      <c r="K8" s="25"/>
      <c r="L8" s="2"/>
      <c r="M8" s="26"/>
      <c r="N8" s="25"/>
      <c r="O8" s="2"/>
      <c r="P8" s="70"/>
    </row>
    <row r="9" spans="1:16" s="51" customFormat="1" ht="11.25" customHeight="1">
      <c r="A9" s="31" t="s">
        <v>41</v>
      </c>
      <c r="B9" s="36"/>
      <c r="C9" s="31">
        <v>54220</v>
      </c>
      <c r="D9" s="35">
        <v>4750</v>
      </c>
      <c r="E9" s="35"/>
      <c r="F9" s="38"/>
      <c r="G9" s="35"/>
      <c r="H9" s="35"/>
      <c r="I9" s="35"/>
      <c r="J9" s="38"/>
      <c r="K9" s="37"/>
      <c r="L9" s="35"/>
      <c r="M9" s="38"/>
      <c r="N9" s="37"/>
      <c r="O9" s="35"/>
      <c r="P9" s="81"/>
    </row>
    <row r="10" spans="1:16" s="49" customFormat="1" ht="11.25" customHeight="1">
      <c r="A10" s="25" t="s">
        <v>42</v>
      </c>
      <c r="B10" s="26"/>
      <c r="C10" s="25">
        <v>10659</v>
      </c>
      <c r="D10" s="30">
        <v>130</v>
      </c>
      <c r="E10" s="30"/>
      <c r="F10" s="52">
        <v>1245</v>
      </c>
      <c r="G10" s="30">
        <v>223</v>
      </c>
      <c r="H10" s="30">
        <v>32</v>
      </c>
      <c r="I10" s="30">
        <v>29</v>
      </c>
      <c r="J10" s="52">
        <v>48</v>
      </c>
      <c r="K10" s="62">
        <v>8</v>
      </c>
      <c r="L10" s="30">
        <v>44</v>
      </c>
      <c r="M10" s="52">
        <v>292</v>
      </c>
      <c r="N10" s="62"/>
      <c r="O10" s="30">
        <v>38</v>
      </c>
      <c r="P10" s="70"/>
    </row>
    <row r="11" spans="1:16" s="51" customFormat="1" ht="11.25" customHeight="1">
      <c r="A11" s="31" t="s">
        <v>43</v>
      </c>
      <c r="B11" s="36"/>
      <c r="C11" s="31"/>
      <c r="D11" s="35"/>
      <c r="E11" s="35"/>
      <c r="F11" s="34">
        <v>20056</v>
      </c>
      <c r="G11" s="33">
        <v>11370</v>
      </c>
      <c r="H11" s="33">
        <v>992</v>
      </c>
      <c r="I11" s="33">
        <v>455</v>
      </c>
      <c r="J11" s="34">
        <v>100</v>
      </c>
      <c r="K11" s="32">
        <v>4637</v>
      </c>
      <c r="L11" s="33">
        <v>6718</v>
      </c>
      <c r="M11" s="34">
        <v>12703</v>
      </c>
      <c r="N11" s="32">
        <v>12182</v>
      </c>
      <c r="O11" s="35">
        <v>665</v>
      </c>
      <c r="P11" s="81"/>
    </row>
    <row r="12" spans="1:16" s="49" customFormat="1" ht="11.25" customHeight="1">
      <c r="A12" s="25" t="s">
        <v>44</v>
      </c>
      <c r="B12" s="26"/>
      <c r="C12" s="25">
        <v>-808</v>
      </c>
      <c r="D12" s="30">
        <v>-6</v>
      </c>
      <c r="E12" s="30"/>
      <c r="F12" s="52">
        <v>-201</v>
      </c>
      <c r="G12" s="30">
        <v>-8308</v>
      </c>
      <c r="H12" s="30">
        <v>-916</v>
      </c>
      <c r="I12" s="30">
        <v>-184</v>
      </c>
      <c r="J12" s="52">
        <v>-64</v>
      </c>
      <c r="K12" s="62">
        <v>-88</v>
      </c>
      <c r="L12" s="30">
        <v>-1546</v>
      </c>
      <c r="M12" s="52">
        <v>-11347</v>
      </c>
      <c r="N12" s="62"/>
      <c r="O12" s="30">
        <v>-76</v>
      </c>
      <c r="P12" s="70"/>
    </row>
    <row r="13" spans="1:16" s="51" customFormat="1" ht="11.25" customHeight="1">
      <c r="A13" s="31" t="s">
        <v>54</v>
      </c>
      <c r="B13" s="36"/>
      <c r="C13" s="31">
        <v>-345</v>
      </c>
      <c r="D13" s="33"/>
      <c r="E13" s="33"/>
      <c r="F13" s="38">
        <v>-186</v>
      </c>
      <c r="G13" s="35"/>
      <c r="H13" s="35"/>
      <c r="I13" s="35"/>
      <c r="J13" s="38"/>
      <c r="K13" s="37"/>
      <c r="L13" s="35"/>
      <c r="M13" s="38"/>
      <c r="N13" s="37"/>
      <c r="O13" s="35"/>
      <c r="P13" s="81"/>
    </row>
    <row r="14" spans="1:16" s="49" customFormat="1" ht="11.25" customHeight="1" thickBot="1">
      <c r="A14" s="41" t="s">
        <v>59</v>
      </c>
      <c r="B14" s="42"/>
      <c r="C14" s="41">
        <v>65726</v>
      </c>
      <c r="D14" s="46">
        <f>SUM(D9,D10,D11,D12)</f>
        <v>4874</v>
      </c>
      <c r="E14" s="46">
        <v>0</v>
      </c>
      <c r="F14" s="61">
        <v>20914</v>
      </c>
      <c r="G14" s="46">
        <v>3285</v>
      </c>
      <c r="H14" s="46">
        <v>108</v>
      </c>
      <c r="I14" s="46">
        <v>300</v>
      </c>
      <c r="J14" s="61">
        <v>84</v>
      </c>
      <c r="K14" s="63">
        <v>4557</v>
      </c>
      <c r="L14" s="46">
        <v>5216</v>
      </c>
      <c r="M14" s="61">
        <v>1648</v>
      </c>
      <c r="N14" s="63">
        <v>12182</v>
      </c>
      <c r="O14" s="61">
        <v>627</v>
      </c>
      <c r="P14" s="70"/>
    </row>
    <row r="15" spans="1:16" s="49" customFormat="1" ht="11.25" customHeight="1">
      <c r="A15" s="82" t="s">
        <v>227</v>
      </c>
      <c r="B15" s="48"/>
      <c r="C15" s="25"/>
      <c r="D15" s="30"/>
      <c r="E15" s="30"/>
      <c r="F15" s="30"/>
      <c r="G15" s="62"/>
      <c r="H15" s="30"/>
      <c r="I15" s="30"/>
      <c r="J15" s="64"/>
      <c r="K15" s="62"/>
      <c r="L15" s="30"/>
      <c r="M15" s="52"/>
      <c r="N15" s="30"/>
      <c r="O15" s="30"/>
      <c r="P15" s="70"/>
    </row>
    <row r="16" spans="1:16" s="51" customFormat="1" ht="11.25" customHeight="1">
      <c r="A16" s="31" t="s">
        <v>60</v>
      </c>
      <c r="B16" s="36" t="s">
        <v>228</v>
      </c>
      <c r="C16" s="31">
        <v>-27380</v>
      </c>
      <c r="D16" s="35"/>
      <c r="E16" s="35"/>
      <c r="F16" s="35"/>
      <c r="G16" s="37"/>
      <c r="H16" s="35"/>
      <c r="I16" s="35"/>
      <c r="J16" s="35"/>
      <c r="K16" s="37"/>
      <c r="L16" s="35"/>
      <c r="M16" s="38"/>
      <c r="N16" s="35"/>
      <c r="O16" s="35"/>
      <c r="P16" s="81"/>
    </row>
    <row r="17" spans="1:16" s="49" customFormat="1" ht="11.25" customHeight="1">
      <c r="A17" s="40" t="s">
        <v>62</v>
      </c>
      <c r="B17" s="26" t="s">
        <v>229</v>
      </c>
      <c r="C17" s="25"/>
      <c r="D17" s="30"/>
      <c r="E17" s="30"/>
      <c r="F17" s="30">
        <v>15470</v>
      </c>
      <c r="G17" s="62">
        <v>11370</v>
      </c>
      <c r="H17" s="30"/>
      <c r="I17" s="30"/>
      <c r="J17" s="30"/>
      <c r="K17" s="62"/>
      <c r="L17" s="30"/>
      <c r="M17" s="52"/>
      <c r="N17" s="30"/>
      <c r="O17" s="30"/>
      <c r="P17" s="70"/>
    </row>
    <row r="18" spans="1:16" s="51" customFormat="1" ht="11.25" customHeight="1">
      <c r="A18" s="31" t="s">
        <v>64</v>
      </c>
      <c r="B18" s="36" t="s">
        <v>228</v>
      </c>
      <c r="C18" s="31">
        <v>-3000</v>
      </c>
      <c r="D18" s="35"/>
      <c r="E18" s="35"/>
      <c r="F18" s="35"/>
      <c r="G18" s="37"/>
      <c r="H18" s="35"/>
      <c r="I18" s="35"/>
      <c r="J18" s="35"/>
      <c r="K18" s="37"/>
      <c r="L18" s="35"/>
      <c r="M18" s="38"/>
      <c r="N18" s="35"/>
      <c r="O18" s="35"/>
      <c r="P18" s="81"/>
    </row>
    <row r="19" spans="1:16" s="49" customFormat="1" ht="11.25" customHeight="1">
      <c r="A19" s="40" t="s">
        <v>66</v>
      </c>
      <c r="B19" s="26" t="s">
        <v>229</v>
      </c>
      <c r="C19" s="25"/>
      <c r="D19" s="30"/>
      <c r="E19" s="30"/>
      <c r="F19" s="30">
        <v>1306</v>
      </c>
      <c r="G19" s="62"/>
      <c r="H19" s="30">
        <v>992</v>
      </c>
      <c r="I19" s="30"/>
      <c r="J19" s="30"/>
      <c r="K19" s="62"/>
      <c r="L19" s="30"/>
      <c r="M19" s="52"/>
      <c r="N19" s="30"/>
      <c r="O19" s="30"/>
      <c r="P19" s="70"/>
    </row>
    <row r="20" spans="1:16" s="51" customFormat="1" ht="11.25" customHeight="1">
      <c r="A20" s="31" t="s">
        <v>67</v>
      </c>
      <c r="B20" s="36" t="s">
        <v>228</v>
      </c>
      <c r="C20" s="31">
        <v>-10</v>
      </c>
      <c r="D20" s="35"/>
      <c r="E20" s="35"/>
      <c r="F20" s="35">
        <v>-820</v>
      </c>
      <c r="G20" s="37"/>
      <c r="H20" s="35"/>
      <c r="I20" s="35"/>
      <c r="J20" s="35"/>
      <c r="K20" s="37"/>
      <c r="L20" s="35"/>
      <c r="M20" s="38">
        <v>-3</v>
      </c>
      <c r="N20" s="35"/>
      <c r="O20" s="35"/>
      <c r="P20" s="81"/>
    </row>
    <row r="21" spans="1:16" s="49" customFormat="1" ht="11.25" customHeight="1">
      <c r="A21" s="40" t="s">
        <v>69</v>
      </c>
      <c r="B21" s="26" t="s">
        <v>229</v>
      </c>
      <c r="C21" s="25"/>
      <c r="D21" s="30"/>
      <c r="E21" s="30"/>
      <c r="F21" s="30"/>
      <c r="G21" s="62"/>
      <c r="H21" s="30"/>
      <c r="I21" s="30">
        <v>455</v>
      </c>
      <c r="J21" s="30"/>
      <c r="K21" s="62"/>
      <c r="L21" s="30"/>
      <c r="M21" s="52"/>
      <c r="N21" s="30"/>
      <c r="O21" s="30"/>
      <c r="P21" s="70"/>
    </row>
    <row r="22" spans="1:16" s="51" customFormat="1" ht="11.25" customHeight="1">
      <c r="A22" s="31" t="s">
        <v>70</v>
      </c>
      <c r="B22" s="36" t="s">
        <v>228</v>
      </c>
      <c r="C22" s="31">
        <v>-10</v>
      </c>
      <c r="D22" s="35"/>
      <c r="E22" s="35"/>
      <c r="F22" s="35">
        <v>-250</v>
      </c>
      <c r="G22" s="37"/>
      <c r="H22" s="35"/>
      <c r="I22" s="35"/>
      <c r="J22" s="35"/>
      <c r="K22" s="37"/>
      <c r="L22" s="35"/>
      <c r="M22" s="38"/>
      <c r="N22" s="35"/>
      <c r="O22" s="35"/>
      <c r="P22" s="81"/>
    </row>
    <row r="23" spans="1:16" s="49" customFormat="1" ht="11.25" customHeight="1">
      <c r="A23" s="40" t="s">
        <v>72</v>
      </c>
      <c r="B23" s="26" t="s">
        <v>229</v>
      </c>
      <c r="C23" s="25"/>
      <c r="D23" s="30"/>
      <c r="E23" s="30"/>
      <c r="F23" s="30"/>
      <c r="G23" s="62"/>
      <c r="H23" s="30"/>
      <c r="I23" s="30"/>
      <c r="J23" s="30">
        <v>100</v>
      </c>
      <c r="K23" s="62"/>
      <c r="L23" s="30"/>
      <c r="M23" s="52"/>
      <c r="N23" s="30"/>
      <c r="O23" s="30"/>
      <c r="P23" s="70"/>
    </row>
    <row r="24" spans="1:16" s="51" customFormat="1" ht="11.25" customHeight="1">
      <c r="A24" s="81" t="s">
        <v>73</v>
      </c>
      <c r="B24" s="36" t="s">
        <v>228</v>
      </c>
      <c r="C24" s="31">
        <v>-673</v>
      </c>
      <c r="D24" s="47"/>
      <c r="E24" s="47"/>
      <c r="F24" s="47">
        <v>-41</v>
      </c>
      <c r="G24" s="31">
        <v>-804</v>
      </c>
      <c r="H24" s="47">
        <v>-11</v>
      </c>
      <c r="I24" s="47">
        <v>-47</v>
      </c>
      <c r="J24" s="47">
        <v>-13</v>
      </c>
      <c r="K24" s="31"/>
      <c r="L24" s="47"/>
      <c r="M24" s="36"/>
      <c r="N24" s="47"/>
      <c r="O24" s="47"/>
      <c r="P24" s="81"/>
    </row>
    <row r="25" spans="1:16" s="49" customFormat="1" ht="11.25" customHeight="1">
      <c r="A25" s="93" t="s">
        <v>74</v>
      </c>
      <c r="B25" s="26" t="s">
        <v>229</v>
      </c>
      <c r="C25" s="25"/>
      <c r="D25" s="2"/>
      <c r="E25" s="2"/>
      <c r="F25" s="2"/>
      <c r="G25" s="25"/>
      <c r="H25" s="2"/>
      <c r="I25" s="2"/>
      <c r="J25" s="2"/>
      <c r="K25" s="25"/>
      <c r="L25" s="2"/>
      <c r="M25" s="26"/>
      <c r="N25" s="2"/>
      <c r="O25" s="2"/>
      <c r="P25" s="70"/>
    </row>
    <row r="26" spans="1:16" s="51" customFormat="1" ht="11.25" customHeight="1">
      <c r="A26" s="31" t="s">
        <v>75</v>
      </c>
      <c r="B26" s="36" t="s">
        <v>228</v>
      </c>
      <c r="C26" s="31">
        <v>-10260</v>
      </c>
      <c r="D26" s="35"/>
      <c r="E26" s="35"/>
      <c r="F26" s="35">
        <v>-2760</v>
      </c>
      <c r="G26" s="37"/>
      <c r="H26" s="35"/>
      <c r="I26" s="35"/>
      <c r="J26" s="35"/>
      <c r="K26" s="37"/>
      <c r="L26" s="35"/>
      <c r="M26" s="38"/>
      <c r="N26" s="35"/>
      <c r="O26" s="35">
        <v>-82</v>
      </c>
      <c r="P26" s="81"/>
    </row>
    <row r="27" spans="1:16" s="49" customFormat="1" ht="11.25" customHeight="1">
      <c r="A27" s="40" t="s">
        <v>78</v>
      </c>
      <c r="B27" s="26" t="s">
        <v>229</v>
      </c>
      <c r="C27" s="25"/>
      <c r="D27" s="30"/>
      <c r="E27" s="30"/>
      <c r="F27" s="30">
        <v>650</v>
      </c>
      <c r="G27" s="62"/>
      <c r="H27" s="30"/>
      <c r="I27" s="30"/>
      <c r="J27" s="30"/>
      <c r="K27" s="62">
        <v>4637</v>
      </c>
      <c r="L27" s="30"/>
      <c r="M27" s="52"/>
      <c r="N27" s="30"/>
      <c r="O27" s="30"/>
      <c r="P27" s="70"/>
    </row>
    <row r="28" spans="1:16" s="51" customFormat="1" ht="11.25" customHeight="1">
      <c r="A28" s="31" t="s">
        <v>79</v>
      </c>
      <c r="B28" s="36" t="s">
        <v>228</v>
      </c>
      <c r="C28" s="31">
        <v>-25460</v>
      </c>
      <c r="D28" s="35"/>
      <c r="E28" s="35"/>
      <c r="F28" s="35">
        <v>-9460</v>
      </c>
      <c r="G28" s="37"/>
      <c r="H28" s="35"/>
      <c r="I28" s="35"/>
      <c r="J28" s="35"/>
      <c r="K28" s="37"/>
      <c r="L28" s="35"/>
      <c r="M28" s="38"/>
      <c r="O28" s="35"/>
      <c r="P28" s="81"/>
    </row>
    <row r="29" spans="1:16" s="49" customFormat="1" ht="11.25" customHeight="1">
      <c r="A29" s="40" t="s">
        <v>80</v>
      </c>
      <c r="B29" s="26" t="s">
        <v>229</v>
      </c>
      <c r="C29" s="25"/>
      <c r="D29" s="30"/>
      <c r="E29" s="30"/>
      <c r="F29" s="30">
        <v>2630</v>
      </c>
      <c r="G29" s="62"/>
      <c r="H29" s="30"/>
      <c r="I29" s="30"/>
      <c r="J29" s="30"/>
      <c r="K29" s="62"/>
      <c r="L29" s="30">
        <v>6718</v>
      </c>
      <c r="M29" s="52"/>
      <c r="N29" s="30">
        <v>12182</v>
      </c>
      <c r="O29" s="30"/>
      <c r="P29" s="70"/>
    </row>
    <row r="30" spans="1:16" s="51" customFormat="1" ht="11.25" customHeight="1">
      <c r="A30" s="31" t="s">
        <v>81</v>
      </c>
      <c r="B30" s="36" t="s">
        <v>228</v>
      </c>
      <c r="C30" s="31" t="s">
        <v>230</v>
      </c>
      <c r="D30" s="35"/>
      <c r="E30" s="35"/>
      <c r="F30" s="33"/>
      <c r="G30" s="37"/>
      <c r="H30" s="35"/>
      <c r="I30" s="35"/>
      <c r="J30" s="35"/>
      <c r="K30" s="37">
        <v>-4548</v>
      </c>
      <c r="L30" s="35">
        <v>-5086</v>
      </c>
      <c r="M30" s="38">
        <v>-80</v>
      </c>
      <c r="N30" s="35"/>
      <c r="O30" s="35">
        <v>-418</v>
      </c>
      <c r="P30" s="81"/>
    </row>
    <row r="31" spans="1:16" s="49" customFormat="1" ht="11.25" customHeight="1">
      <c r="A31" s="40" t="s">
        <v>86</v>
      </c>
      <c r="B31" s="26" t="s">
        <v>229</v>
      </c>
      <c r="C31" s="25"/>
      <c r="D31" s="30"/>
      <c r="E31" s="30"/>
      <c r="F31" s="30"/>
      <c r="G31" s="62"/>
      <c r="H31" s="30"/>
      <c r="I31" s="30"/>
      <c r="J31" s="30"/>
      <c r="K31" s="62"/>
      <c r="L31" s="28"/>
      <c r="M31" s="52">
        <v>12703</v>
      </c>
      <c r="N31" s="28"/>
      <c r="O31" s="30"/>
      <c r="P31" s="70"/>
    </row>
    <row r="32" spans="1:16" s="49" customFormat="1" ht="11.25" customHeight="1" thickBot="1">
      <c r="A32" s="80" t="s">
        <v>231</v>
      </c>
      <c r="B32" s="73"/>
      <c r="C32" s="41">
        <v>-66793</v>
      </c>
      <c r="D32" s="46"/>
      <c r="E32" s="46">
        <v>0</v>
      </c>
      <c r="F32" s="46">
        <f aca="true" t="shared" si="0" ref="F32:M32">SUM(F16,F18,F20,F22,F24,F26,F28,F30)</f>
        <v>-13331</v>
      </c>
      <c r="G32" s="63">
        <f t="shared" si="0"/>
        <v>-804</v>
      </c>
      <c r="H32" s="46">
        <f t="shared" si="0"/>
        <v>-11</v>
      </c>
      <c r="I32" s="46">
        <f t="shared" si="0"/>
        <v>-47</v>
      </c>
      <c r="J32" s="46">
        <f t="shared" si="0"/>
        <v>-13</v>
      </c>
      <c r="K32" s="63">
        <f t="shared" si="0"/>
        <v>-4548</v>
      </c>
      <c r="L32" s="46">
        <f t="shared" si="0"/>
        <v>-5086</v>
      </c>
      <c r="M32" s="61">
        <f t="shared" si="0"/>
        <v>-83</v>
      </c>
      <c r="N32" s="46"/>
      <c r="O32" s="61">
        <f>SUM(O16,O18,O20,O22,O24,O26,O28,O30)</f>
        <v>-500</v>
      </c>
      <c r="P32" s="70"/>
    </row>
    <row r="33" spans="1:15" s="49" customFormat="1" ht="11.25">
      <c r="A33" s="82" t="s">
        <v>88</v>
      </c>
      <c r="B33" s="48"/>
      <c r="C33" s="25"/>
      <c r="D33" s="2"/>
      <c r="E33" s="2"/>
      <c r="F33" s="2"/>
      <c r="G33" s="25"/>
      <c r="H33" s="2"/>
      <c r="I33" s="2"/>
      <c r="J33" s="2"/>
      <c r="K33" s="25"/>
      <c r="L33" s="2"/>
      <c r="M33" s="2"/>
      <c r="N33" s="25"/>
      <c r="O33" s="26"/>
    </row>
    <row r="34" spans="1:15" s="51" customFormat="1" ht="11.25" customHeight="1">
      <c r="A34" s="81" t="s">
        <v>89</v>
      </c>
      <c r="B34" s="36" t="s">
        <v>61</v>
      </c>
      <c r="C34" s="31">
        <v>-217</v>
      </c>
      <c r="D34" s="47"/>
      <c r="E34" s="47"/>
      <c r="F34" s="47">
        <v>-50</v>
      </c>
      <c r="G34" s="31">
        <v>-2530</v>
      </c>
      <c r="H34" s="47">
        <v>-97</v>
      </c>
      <c r="I34" s="47">
        <v>-253</v>
      </c>
      <c r="J34" s="47">
        <v>-71</v>
      </c>
      <c r="K34" s="31">
        <v>-9</v>
      </c>
      <c r="L34" s="47">
        <v>-130</v>
      </c>
      <c r="M34" s="47">
        <v>-1520</v>
      </c>
      <c r="N34" s="31">
        <v>-4</v>
      </c>
      <c r="O34" s="36">
        <v>-133</v>
      </c>
    </row>
    <row r="35" spans="1:15" s="49" customFormat="1" ht="11.25" customHeight="1">
      <c r="A35" s="70" t="s">
        <v>91</v>
      </c>
      <c r="B35" s="48" t="s">
        <v>92</v>
      </c>
      <c r="C35" s="25"/>
      <c r="D35" s="2">
        <v>-130</v>
      </c>
      <c r="E35" s="2"/>
      <c r="F35" s="2">
        <v>-7407</v>
      </c>
      <c r="G35" s="25"/>
      <c r="H35" s="2"/>
      <c r="I35" s="2"/>
      <c r="J35" s="2"/>
      <c r="K35" s="25"/>
      <c r="L35" s="2"/>
      <c r="M35" s="2"/>
      <c r="N35" s="62">
        <v>-11567</v>
      </c>
      <c r="O35" s="26"/>
    </row>
    <row r="36" spans="1:15" s="51" customFormat="1" ht="11.25" customHeight="1">
      <c r="A36" s="81" t="s">
        <v>93</v>
      </c>
      <c r="B36" s="39" t="s">
        <v>92</v>
      </c>
      <c r="C36" s="31"/>
      <c r="D36" s="47">
        <v>-4640</v>
      </c>
      <c r="E36" s="47"/>
      <c r="F36" s="47"/>
      <c r="G36" s="31"/>
      <c r="H36" s="47"/>
      <c r="I36" s="47"/>
      <c r="J36" s="47"/>
      <c r="K36" s="31"/>
      <c r="L36" s="47"/>
      <c r="M36" s="47"/>
      <c r="N36" s="31"/>
      <c r="O36" s="36"/>
    </row>
    <row r="37" spans="1:15" s="49" customFormat="1" ht="11.25" customHeight="1" thickBot="1">
      <c r="A37" s="80" t="s">
        <v>94</v>
      </c>
      <c r="B37" s="73"/>
      <c r="C37" s="41">
        <v>-217</v>
      </c>
      <c r="D37" s="60">
        <f>SUM(D34,D35,D36)</f>
        <v>-4770</v>
      </c>
      <c r="E37" s="60">
        <v>0</v>
      </c>
      <c r="F37" s="60">
        <f>SUM(F34,F35,F36)</f>
        <v>-7457</v>
      </c>
      <c r="G37" s="41">
        <f aca="true" t="shared" si="1" ref="G37:M37">SUM(G34)</f>
        <v>-2530</v>
      </c>
      <c r="H37" s="60">
        <f t="shared" si="1"/>
        <v>-97</v>
      </c>
      <c r="I37" s="60">
        <f t="shared" si="1"/>
        <v>-253</v>
      </c>
      <c r="J37" s="60">
        <f t="shared" si="1"/>
        <v>-71</v>
      </c>
      <c r="K37" s="41">
        <f t="shared" si="1"/>
        <v>-9</v>
      </c>
      <c r="L37" s="60">
        <f t="shared" si="1"/>
        <v>-130</v>
      </c>
      <c r="M37" s="60">
        <f t="shared" si="1"/>
        <v>-1520</v>
      </c>
      <c r="N37" s="41">
        <f>SUM(N34,N35,N36)</f>
        <v>-11571</v>
      </c>
      <c r="O37" s="42">
        <f>SUM(O34:O36)</f>
        <v>-133</v>
      </c>
    </row>
    <row r="38" spans="1:15" s="49" customFormat="1" ht="11.25" customHeight="1">
      <c r="A38" s="49" t="s">
        <v>95</v>
      </c>
      <c r="B38" s="48"/>
      <c r="C38" s="2">
        <v>-1284</v>
      </c>
      <c r="D38" s="75">
        <v>104</v>
      </c>
      <c r="E38" s="75">
        <v>0</v>
      </c>
      <c r="F38" s="76">
        <f>SUM(F14,F32,F37)</f>
        <v>126</v>
      </c>
      <c r="G38" s="2">
        <v>-49</v>
      </c>
      <c r="H38" s="2">
        <v>0</v>
      </c>
      <c r="I38" s="2">
        <v>0</v>
      </c>
      <c r="J38" s="2">
        <v>0</v>
      </c>
      <c r="K38" s="74">
        <v>0</v>
      </c>
      <c r="L38" s="75">
        <v>0</v>
      </c>
      <c r="M38" s="76">
        <f>SUM(M14,M32,M37)</f>
        <v>45</v>
      </c>
      <c r="N38" s="74">
        <f>SUM(N14,N32,N37)</f>
        <v>611</v>
      </c>
      <c r="O38" s="76">
        <v>-6</v>
      </c>
    </row>
    <row r="39" s="115" customFormat="1" ht="10.5"/>
  </sheetData>
  <printOptions gridLines="1"/>
  <pageMargins left="0.1968503937007874" right="0.3937007874015748" top="0.3937007874015748" bottom="0.1968503937007874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Miettian</dc:creator>
  <cp:keywords/>
  <dc:description/>
  <cp:lastModifiedBy>Tuula Kyllönen</cp:lastModifiedBy>
  <cp:lastPrinted>2008-12-15T11:06:25Z</cp:lastPrinted>
  <dcterms:created xsi:type="dcterms:W3CDTF">2005-12-13T08:39:47Z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